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6.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12.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15.xml" ContentType="application/vnd.openxmlformats-officedocument.drawing+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1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https://piie-my.sharepoint.com/personal/chad_bown_piie_com/Documents/A_Writing/China/2026-US-exports-to-China-blog/final/"/>
    </mc:Choice>
  </mc:AlternateContent>
  <xr:revisionPtr revIDLastSave="47" documentId="8_{B291B648-24E2-4246-A102-00AFC180376E}" xr6:coauthVersionLast="47" xr6:coauthVersionMax="47" xr10:uidLastSave="{182BC875-945D-45C0-8B5D-295B6EF56F8C}"/>
  <bookViews>
    <workbookView xWindow="-120" yWindow="-120" windowWidth="29040" windowHeight="15720" tabRatio="937" activeTab="1" xr2:uid="{50F8D85C-EE47-44FF-A162-DD94A0DF733F}"/>
  </bookViews>
  <sheets>
    <sheet name="Sources" sheetId="13" r:id="rId1"/>
    <sheet name="Figure 1" sheetId="16" r:id="rId2"/>
    <sheet name="Figure 2a" sheetId="4" r:id="rId3"/>
    <sheet name="Figure 2b" sheetId="5" r:id="rId4"/>
    <sheet name="Figure 3a" sheetId="6" r:id="rId5"/>
    <sheet name="Figure 3b" sheetId="7" r:id="rId6"/>
    <sheet name="Figure 4a" sheetId="18" r:id="rId7"/>
    <sheet name="Figure 4b" sheetId="22" r:id="rId8"/>
    <sheet name="Figure 5a" sheetId="8" r:id="rId9"/>
    <sheet name="Figure 5b" sheetId="9" r:id="rId10"/>
    <sheet name="Appendix_figure" sheetId="24" r:id="rId11"/>
    <sheet name="Appendix_table1" sheetId="26" r:id="rId12"/>
    <sheet name="Raw data" sheetId="27"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1" i="16" l="1"/>
  <c r="J14" i="24" l="1"/>
  <c r="J15" i="8"/>
  <c r="D5" i="7"/>
  <c r="E5" i="7"/>
  <c r="F5" i="7"/>
  <c r="G5" i="7"/>
  <c r="H5" i="7"/>
  <c r="I5" i="7"/>
  <c r="J5" i="7"/>
  <c r="K5" i="7"/>
  <c r="L5" i="7"/>
  <c r="M5" i="7"/>
  <c r="N5" i="7"/>
  <c r="O5" i="7"/>
  <c r="P5" i="7"/>
  <c r="Q5" i="7"/>
  <c r="R5" i="7"/>
  <c r="S5" i="7"/>
  <c r="D17" i="22"/>
  <c r="E17" i="22"/>
  <c r="F17" i="22"/>
  <c r="G17" i="22"/>
  <c r="H17" i="22"/>
  <c r="I17" i="22"/>
  <c r="J17" i="22"/>
  <c r="K17" i="22"/>
  <c r="L17" i="22"/>
  <c r="D14" i="22"/>
  <c r="E14" i="22"/>
  <c r="F14" i="22"/>
  <c r="G14" i="22"/>
  <c r="H14" i="22"/>
  <c r="I14" i="22"/>
  <c r="J14" i="22"/>
  <c r="K14" i="22"/>
  <c r="L14" i="22"/>
  <c r="M14" i="22"/>
  <c r="N14" i="22"/>
  <c r="O14" i="22"/>
  <c r="P14" i="22"/>
  <c r="Q14" i="22"/>
  <c r="R14" i="22"/>
  <c r="C16" i="22"/>
  <c r="C17" i="22"/>
  <c r="C19" i="22"/>
  <c r="C20" i="22"/>
  <c r="D11" i="22"/>
  <c r="E11" i="22"/>
  <c r="F11" i="22"/>
  <c r="G11" i="22"/>
  <c r="H11" i="22"/>
  <c r="I11" i="22"/>
  <c r="J11" i="22"/>
  <c r="K11" i="22"/>
  <c r="L11" i="22"/>
  <c r="M11" i="22"/>
  <c r="N11" i="22"/>
  <c r="O11" i="22"/>
  <c r="P11" i="22"/>
  <c r="Q11" i="22"/>
  <c r="R11" i="22"/>
  <c r="D8" i="22"/>
  <c r="E8" i="22"/>
  <c r="F8" i="22"/>
  <c r="G8" i="22"/>
  <c r="H8" i="22"/>
  <c r="I8" i="22"/>
  <c r="J8" i="22"/>
  <c r="K8" i="22"/>
  <c r="L8" i="22"/>
  <c r="M8" i="22"/>
  <c r="N8" i="22"/>
  <c r="O8" i="22"/>
  <c r="P8" i="22"/>
  <c r="Q8" i="22"/>
  <c r="R8" i="22"/>
  <c r="D5" i="22"/>
  <c r="E5" i="22"/>
  <c r="F5" i="22"/>
  <c r="G5" i="22"/>
  <c r="H5" i="22"/>
  <c r="I5" i="22"/>
  <c r="J5" i="22"/>
  <c r="K5" i="22"/>
  <c r="L5" i="22"/>
  <c r="M5" i="22"/>
  <c r="N5" i="22"/>
  <c r="O5" i="22"/>
  <c r="P5" i="22"/>
  <c r="Q5" i="22"/>
  <c r="R5" i="22"/>
  <c r="J15" i="18"/>
  <c r="B6" i="6"/>
  <c r="J15" i="6"/>
  <c r="C5" i="5"/>
  <c r="J15" i="4"/>
  <c r="J13" i="4"/>
  <c r="C6" i="4"/>
  <c r="D6" i="4"/>
  <c r="E6" i="4"/>
  <c r="F6" i="4"/>
  <c r="G6" i="4"/>
  <c r="G7" i="16" s="1"/>
  <c r="H6" i="4"/>
  <c r="H7" i="16" s="1"/>
  <c r="I6" i="4"/>
  <c r="J6" i="4"/>
  <c r="J7" i="16" s="1"/>
  <c r="K6" i="4"/>
  <c r="K7" i="16" s="1"/>
  <c r="L6" i="4"/>
  <c r="L7" i="16" s="1"/>
  <c r="M6" i="4"/>
  <c r="M7" i="16" s="1"/>
  <c r="N6" i="4"/>
  <c r="N7" i="16" s="1"/>
  <c r="O6" i="4"/>
  <c r="P6" i="4"/>
  <c r="Q6" i="4"/>
  <c r="R6" i="4"/>
  <c r="B6" i="4"/>
  <c r="C7" i="16"/>
  <c r="D7" i="16"/>
  <c r="E7" i="16"/>
  <c r="F7" i="16"/>
  <c r="I7" i="16"/>
  <c r="O7" i="16"/>
  <c r="P7" i="16"/>
  <c r="Q7" i="16"/>
  <c r="C5" i="16"/>
  <c r="D5" i="16"/>
  <c r="E5" i="16"/>
  <c r="F5" i="16"/>
  <c r="G5" i="16"/>
  <c r="H5" i="16"/>
  <c r="I5" i="16"/>
  <c r="J5" i="16"/>
  <c r="K5" i="16"/>
  <c r="L5" i="16"/>
  <c r="M5" i="16"/>
  <c r="N5" i="16"/>
  <c r="O5" i="16"/>
  <c r="P5" i="16"/>
  <c r="Q5" i="16"/>
  <c r="R5" i="16"/>
  <c r="B5" i="16"/>
  <c r="C5" i="24"/>
  <c r="D5" i="24"/>
  <c r="E5" i="24"/>
  <c r="F5" i="24"/>
  <c r="G5" i="24"/>
  <c r="H5" i="24"/>
  <c r="I5" i="24"/>
  <c r="J5" i="24"/>
  <c r="K5" i="24"/>
  <c r="L5" i="24"/>
  <c r="M5" i="24"/>
  <c r="N5" i="24"/>
  <c r="O5" i="24"/>
  <c r="P5" i="24"/>
  <c r="Q5" i="24"/>
  <c r="R5" i="24"/>
  <c r="B5" i="24"/>
  <c r="D13" i="9"/>
  <c r="E13" i="9"/>
  <c r="F13" i="9"/>
  <c r="G13" i="9"/>
  <c r="H13" i="9"/>
  <c r="I13" i="9"/>
  <c r="J13" i="9"/>
  <c r="K13" i="9"/>
  <c r="L13" i="9"/>
  <c r="M13" i="9"/>
  <c r="N13" i="9"/>
  <c r="O13" i="9"/>
  <c r="P13" i="9"/>
  <c r="Q13" i="9"/>
  <c r="R13" i="9"/>
  <c r="S13" i="9"/>
  <c r="C13" i="9"/>
  <c r="D10" i="9"/>
  <c r="E10" i="9"/>
  <c r="F10" i="9"/>
  <c r="G10" i="9"/>
  <c r="H10" i="9"/>
  <c r="I10" i="9"/>
  <c r="J10" i="9"/>
  <c r="K10" i="9"/>
  <c r="L10" i="9"/>
  <c r="M10" i="9"/>
  <c r="N10" i="9"/>
  <c r="O10" i="9"/>
  <c r="P10" i="9"/>
  <c r="Q10" i="9"/>
  <c r="R10" i="9"/>
  <c r="S10" i="9"/>
  <c r="C10" i="9"/>
  <c r="D7" i="9"/>
  <c r="E7" i="9"/>
  <c r="F7" i="9"/>
  <c r="G7" i="9"/>
  <c r="H7" i="9"/>
  <c r="I7" i="9"/>
  <c r="J7" i="9"/>
  <c r="K7" i="9"/>
  <c r="L7" i="9"/>
  <c r="M7" i="9"/>
  <c r="N7" i="9"/>
  <c r="O7" i="9"/>
  <c r="P7" i="9"/>
  <c r="Q7" i="9"/>
  <c r="R7" i="9"/>
  <c r="S7" i="9"/>
  <c r="C7" i="9"/>
  <c r="D4" i="9"/>
  <c r="E4" i="9"/>
  <c r="F4" i="9"/>
  <c r="G4" i="9"/>
  <c r="H4" i="9"/>
  <c r="I4" i="9"/>
  <c r="J4" i="9"/>
  <c r="K4" i="9"/>
  <c r="L4" i="9"/>
  <c r="M4" i="9"/>
  <c r="N4" i="9"/>
  <c r="O4" i="9"/>
  <c r="P4" i="9"/>
  <c r="Q4" i="9"/>
  <c r="R4" i="9"/>
  <c r="S4" i="9"/>
  <c r="C4" i="9"/>
  <c r="C6" i="8"/>
  <c r="D6" i="8"/>
  <c r="E6" i="8"/>
  <c r="F6" i="8"/>
  <c r="G6" i="8"/>
  <c r="H6" i="8"/>
  <c r="I6" i="8"/>
  <c r="J6" i="8"/>
  <c r="K6" i="8"/>
  <c r="L6" i="8"/>
  <c r="M6" i="8"/>
  <c r="N6" i="8"/>
  <c r="O6" i="8"/>
  <c r="P6" i="8"/>
  <c r="Q6" i="8"/>
  <c r="R6" i="8"/>
  <c r="B6" i="8"/>
  <c r="D28" i="7"/>
  <c r="E28" i="7"/>
  <c r="F28" i="7"/>
  <c r="G28" i="7"/>
  <c r="H28" i="7"/>
  <c r="I28" i="7"/>
  <c r="J28" i="7"/>
  <c r="K28" i="7"/>
  <c r="L28" i="7"/>
  <c r="M28" i="7"/>
  <c r="N28" i="7"/>
  <c r="O28" i="7"/>
  <c r="P28" i="7"/>
  <c r="Q28" i="7"/>
  <c r="R28" i="7"/>
  <c r="S28" i="7"/>
  <c r="C28" i="7"/>
  <c r="D25" i="7"/>
  <c r="E25" i="7"/>
  <c r="F25" i="7"/>
  <c r="G25" i="7"/>
  <c r="H25" i="7"/>
  <c r="I25" i="7"/>
  <c r="J25" i="7"/>
  <c r="K25" i="7"/>
  <c r="L25" i="7"/>
  <c r="M25" i="7"/>
  <c r="N25" i="7"/>
  <c r="O25" i="7"/>
  <c r="P25" i="7"/>
  <c r="Q25" i="7"/>
  <c r="R25" i="7"/>
  <c r="S25" i="7"/>
  <c r="C25" i="7"/>
  <c r="D22" i="7"/>
  <c r="E22" i="7"/>
  <c r="F22" i="7"/>
  <c r="G22" i="7"/>
  <c r="H22" i="7"/>
  <c r="I22" i="7"/>
  <c r="J22" i="7"/>
  <c r="K22" i="7"/>
  <c r="L22" i="7"/>
  <c r="M22" i="7"/>
  <c r="N22" i="7"/>
  <c r="O22" i="7"/>
  <c r="P22" i="7"/>
  <c r="Q22" i="7"/>
  <c r="R22" i="7"/>
  <c r="S22" i="7"/>
  <c r="C22" i="7"/>
  <c r="D19" i="7"/>
  <c r="E19" i="7"/>
  <c r="F19" i="7"/>
  <c r="G19" i="7"/>
  <c r="H19" i="7"/>
  <c r="I19" i="7"/>
  <c r="J19" i="7"/>
  <c r="K19" i="7"/>
  <c r="L19" i="7"/>
  <c r="M19" i="7"/>
  <c r="N19" i="7"/>
  <c r="O19" i="7"/>
  <c r="P19" i="7"/>
  <c r="Q19" i="7"/>
  <c r="R19" i="7"/>
  <c r="S19" i="7"/>
  <c r="C19" i="7"/>
  <c r="D16" i="7"/>
  <c r="E16" i="7"/>
  <c r="F16" i="7"/>
  <c r="G16" i="7"/>
  <c r="H16" i="7"/>
  <c r="I16" i="7"/>
  <c r="J16" i="7"/>
  <c r="K16" i="7"/>
  <c r="L16" i="7"/>
  <c r="M16" i="7"/>
  <c r="N16" i="7"/>
  <c r="O16" i="7"/>
  <c r="P16" i="7"/>
  <c r="Q16" i="7"/>
  <c r="R16" i="7"/>
  <c r="S16" i="7"/>
  <c r="C16" i="7"/>
  <c r="D13" i="7"/>
  <c r="E13" i="7"/>
  <c r="F13" i="7"/>
  <c r="G13" i="7"/>
  <c r="H13" i="7"/>
  <c r="I13" i="7"/>
  <c r="J13" i="7"/>
  <c r="K13" i="7"/>
  <c r="L13" i="7"/>
  <c r="M13" i="7"/>
  <c r="N13" i="7"/>
  <c r="O13" i="7"/>
  <c r="P13" i="7"/>
  <c r="Q13" i="7"/>
  <c r="R13" i="7"/>
  <c r="S13" i="7"/>
  <c r="C13" i="7"/>
  <c r="D10" i="7"/>
  <c r="E10" i="7"/>
  <c r="F10" i="7"/>
  <c r="G10" i="7"/>
  <c r="H10" i="7"/>
  <c r="I10" i="7"/>
  <c r="J10" i="7"/>
  <c r="K10" i="7"/>
  <c r="L10" i="7"/>
  <c r="M10" i="7"/>
  <c r="N10" i="7"/>
  <c r="O10" i="7"/>
  <c r="P10" i="7"/>
  <c r="Q10" i="7"/>
  <c r="R10" i="7"/>
  <c r="S10" i="7"/>
  <c r="C10" i="7"/>
  <c r="D7" i="7"/>
  <c r="E7" i="7"/>
  <c r="F7" i="7"/>
  <c r="G7" i="7"/>
  <c r="H7" i="7"/>
  <c r="I7" i="7"/>
  <c r="J7" i="7"/>
  <c r="K7" i="7"/>
  <c r="L7" i="7"/>
  <c r="M7" i="7"/>
  <c r="N7" i="7"/>
  <c r="O7" i="7"/>
  <c r="P7" i="7"/>
  <c r="Q7" i="7"/>
  <c r="R7" i="7"/>
  <c r="S7" i="7"/>
  <c r="C7" i="7"/>
  <c r="D4" i="7"/>
  <c r="E4" i="7"/>
  <c r="F4" i="7"/>
  <c r="G4" i="7"/>
  <c r="H4" i="7"/>
  <c r="I4" i="7"/>
  <c r="J4" i="7"/>
  <c r="K4" i="7"/>
  <c r="L4" i="7"/>
  <c r="M4" i="7"/>
  <c r="N4" i="7"/>
  <c r="O4" i="7"/>
  <c r="P4" i="7"/>
  <c r="Q4" i="7"/>
  <c r="R4" i="7"/>
  <c r="S4" i="7"/>
  <c r="C4" i="7"/>
  <c r="D19" i="5"/>
  <c r="E19" i="5"/>
  <c r="F19" i="5"/>
  <c r="G19" i="5"/>
  <c r="H19" i="5"/>
  <c r="I19" i="5"/>
  <c r="J19" i="5"/>
  <c r="K19" i="5"/>
  <c r="L19" i="5"/>
  <c r="M19" i="5"/>
  <c r="N19" i="5"/>
  <c r="O19" i="5"/>
  <c r="P19" i="5"/>
  <c r="Q19" i="5"/>
  <c r="R19" i="5"/>
  <c r="S19" i="5"/>
  <c r="C19" i="5"/>
  <c r="D16" i="5"/>
  <c r="E16" i="5"/>
  <c r="F16" i="5"/>
  <c r="G16" i="5"/>
  <c r="H16" i="5"/>
  <c r="I16" i="5"/>
  <c r="J16" i="5"/>
  <c r="K16" i="5"/>
  <c r="L16" i="5"/>
  <c r="M16" i="5"/>
  <c r="N16" i="5"/>
  <c r="O16" i="5"/>
  <c r="P16" i="5"/>
  <c r="Q16" i="5"/>
  <c r="R16" i="5"/>
  <c r="S16" i="5"/>
  <c r="C16" i="5"/>
  <c r="D13" i="5"/>
  <c r="E13" i="5"/>
  <c r="F13" i="5"/>
  <c r="G13" i="5"/>
  <c r="H13" i="5"/>
  <c r="I13" i="5"/>
  <c r="J13" i="5"/>
  <c r="K13" i="5"/>
  <c r="L13" i="5"/>
  <c r="M13" i="5"/>
  <c r="N13" i="5"/>
  <c r="O13" i="5"/>
  <c r="P13" i="5"/>
  <c r="Q13" i="5"/>
  <c r="R13" i="5"/>
  <c r="S13" i="5"/>
  <c r="C13" i="5"/>
  <c r="D10" i="5"/>
  <c r="E10" i="5"/>
  <c r="F10" i="5"/>
  <c r="G10" i="5"/>
  <c r="H10" i="5"/>
  <c r="I10" i="5"/>
  <c r="J10" i="5"/>
  <c r="K10" i="5"/>
  <c r="L10" i="5"/>
  <c r="M10" i="5"/>
  <c r="N10" i="5"/>
  <c r="O10" i="5"/>
  <c r="P10" i="5"/>
  <c r="Q10" i="5"/>
  <c r="R10" i="5"/>
  <c r="S10" i="5"/>
  <c r="C10" i="5"/>
  <c r="D7" i="5"/>
  <c r="E7" i="5"/>
  <c r="F7" i="5"/>
  <c r="G7" i="5"/>
  <c r="H7" i="5"/>
  <c r="I7" i="5"/>
  <c r="J7" i="5"/>
  <c r="K7" i="5"/>
  <c r="L7" i="5"/>
  <c r="M7" i="5"/>
  <c r="N7" i="5"/>
  <c r="O7" i="5"/>
  <c r="P7" i="5"/>
  <c r="Q7" i="5"/>
  <c r="R7" i="5"/>
  <c r="S7" i="5"/>
  <c r="C7" i="5"/>
  <c r="D4" i="5"/>
  <c r="E4" i="5"/>
  <c r="F4" i="5"/>
  <c r="G4" i="5"/>
  <c r="H4" i="5"/>
  <c r="I4" i="5"/>
  <c r="J4" i="5"/>
  <c r="K4" i="5"/>
  <c r="L4" i="5"/>
  <c r="M4" i="5"/>
  <c r="N4" i="5"/>
  <c r="O4" i="5"/>
  <c r="P4" i="5"/>
  <c r="Q4" i="5"/>
  <c r="R4" i="5"/>
  <c r="S4" i="5"/>
  <c r="C4" i="5"/>
  <c r="C6" i="6"/>
  <c r="D6" i="6"/>
  <c r="E6" i="6"/>
  <c r="F6" i="6"/>
  <c r="G6" i="6"/>
  <c r="H6" i="6"/>
  <c r="I6" i="6"/>
  <c r="J6" i="6"/>
  <c r="K6" i="6"/>
  <c r="L6" i="6"/>
  <c r="M6" i="6"/>
  <c r="N6" i="6"/>
  <c r="O6" i="6"/>
  <c r="P6" i="6"/>
  <c r="Q6" i="6"/>
  <c r="R6" i="6"/>
  <c r="B7" i="16" l="1"/>
  <c r="C37" i="27"/>
  <c r="C36" i="27"/>
  <c r="C35" i="27"/>
  <c r="C34" i="27"/>
  <c r="C33" i="27"/>
  <c r="C23" i="27"/>
  <c r="C22" i="27"/>
  <c r="C21" i="27"/>
  <c r="C20" i="27"/>
  <c r="C19" i="27"/>
  <c r="C18" i="27"/>
  <c r="C17" i="27"/>
  <c r="C16" i="27"/>
  <c r="C15" i="27"/>
  <c r="C14" i="27"/>
  <c r="C2" i="27"/>
  <c r="C6" i="27"/>
  <c r="C12" i="27"/>
  <c r="C11" i="27"/>
  <c r="C10" i="27"/>
  <c r="C9" i="27"/>
  <c r="C8" i="27"/>
  <c r="C7" i="27"/>
  <c r="C32" i="26" l="1"/>
  <c r="C13" i="26"/>
  <c r="C33" i="26"/>
  <c r="C14" i="26"/>
  <c r="C8" i="26"/>
  <c r="C34" i="26"/>
  <c r="C15" i="26"/>
  <c r="C9" i="26"/>
  <c r="C17" i="26"/>
  <c r="C18" i="26"/>
  <c r="C30" i="26"/>
  <c r="C16" i="26"/>
  <c r="C3" i="26"/>
  <c r="C23" i="26"/>
  <c r="C19" i="26"/>
  <c r="C24" i="26"/>
  <c r="C25" i="26"/>
  <c r="C26" i="26"/>
  <c r="C20" i="26"/>
  <c r="C27" i="26"/>
  <c r="C11" i="26"/>
  <c r="C4" i="26"/>
  <c r="C5" i="26"/>
  <c r="C6" i="26"/>
  <c r="C28" i="26"/>
  <c r="C7" i="26"/>
  <c r="C22" i="26"/>
  <c r="C31" i="26"/>
  <c r="C12" i="26"/>
  <c r="C25" i="27"/>
  <c r="B37" i="27"/>
  <c r="B36" i="27"/>
  <c r="B35" i="27"/>
  <c r="B34" i="27"/>
  <c r="B33" i="27"/>
  <c r="B25" i="27"/>
  <c r="D23" i="7"/>
  <c r="H23" i="7"/>
  <c r="L23" i="7"/>
  <c r="M23" i="7"/>
  <c r="N23" i="7"/>
  <c r="O23" i="7"/>
  <c r="P23" i="7"/>
  <c r="E23" i="7"/>
  <c r="F23" i="7"/>
  <c r="G23" i="7"/>
  <c r="I23" i="7"/>
  <c r="J23" i="7"/>
  <c r="K23" i="7"/>
  <c r="Q23" i="7"/>
  <c r="R23" i="7"/>
  <c r="S23" i="7"/>
  <c r="C23" i="7"/>
  <c r="D20" i="7"/>
  <c r="E20" i="7"/>
  <c r="F20" i="7"/>
  <c r="G20" i="7"/>
  <c r="H20" i="7"/>
  <c r="I20" i="7"/>
  <c r="M20" i="7"/>
  <c r="N20" i="7"/>
  <c r="O20" i="7"/>
  <c r="P20" i="7"/>
  <c r="Q20" i="7"/>
  <c r="R20" i="7"/>
  <c r="S20" i="7"/>
  <c r="D17" i="7"/>
  <c r="E17" i="7"/>
  <c r="F17" i="7"/>
  <c r="J17" i="7"/>
  <c r="L17" i="7"/>
  <c r="M17" i="7"/>
  <c r="N17" i="7"/>
  <c r="O17" i="7"/>
  <c r="P17" i="7"/>
  <c r="Q17" i="7"/>
  <c r="R17" i="7"/>
  <c r="S17" i="7"/>
  <c r="C17" i="7"/>
  <c r="D14" i="7"/>
  <c r="E14" i="7"/>
  <c r="G14" i="7"/>
  <c r="H14" i="7"/>
  <c r="J14" i="7"/>
  <c r="K14" i="7"/>
  <c r="M14" i="7"/>
  <c r="N14" i="7"/>
  <c r="O14" i="7"/>
  <c r="P14" i="7"/>
  <c r="Q14" i="7"/>
  <c r="R14" i="7"/>
  <c r="S14" i="7"/>
  <c r="C14" i="7"/>
  <c r="G11" i="7"/>
  <c r="H11" i="7"/>
  <c r="I11" i="7"/>
  <c r="J11" i="7"/>
  <c r="K11" i="7"/>
  <c r="L11" i="7"/>
  <c r="M11" i="7"/>
  <c r="N11" i="7"/>
  <c r="O11" i="7"/>
  <c r="C11" i="7"/>
  <c r="L20" i="7"/>
  <c r="K20" i="7"/>
  <c r="J20" i="7"/>
  <c r="C20" i="7"/>
  <c r="K17" i="7"/>
  <c r="I17" i="7"/>
  <c r="H17" i="7"/>
  <c r="G17" i="7"/>
  <c r="I14" i="7"/>
  <c r="L14" i="7"/>
  <c r="F14" i="7"/>
  <c r="S11" i="7"/>
  <c r="R11" i="7"/>
  <c r="Q11" i="7"/>
  <c r="P11" i="7"/>
  <c r="F11" i="7"/>
  <c r="E11" i="7"/>
  <c r="D11" i="7"/>
  <c r="C11" i="22"/>
  <c r="D10" i="22"/>
  <c r="E10" i="22"/>
  <c r="F10" i="22"/>
  <c r="G10" i="22"/>
  <c r="H10" i="22"/>
  <c r="I10" i="22"/>
  <c r="J10" i="22"/>
  <c r="K10" i="22"/>
  <c r="L10" i="22"/>
  <c r="M10" i="22"/>
  <c r="N10" i="22"/>
  <c r="O10" i="22"/>
  <c r="P10" i="22"/>
  <c r="Q10" i="22"/>
  <c r="R10" i="22"/>
  <c r="C10" i="22"/>
  <c r="C8" i="22"/>
  <c r="D7" i="22"/>
  <c r="E7" i="22"/>
  <c r="F7" i="22"/>
  <c r="G7" i="22"/>
  <c r="H7" i="22"/>
  <c r="I7" i="22"/>
  <c r="J7" i="22"/>
  <c r="K7" i="22"/>
  <c r="L7" i="22"/>
  <c r="M7" i="22"/>
  <c r="N7" i="22"/>
  <c r="O7" i="22"/>
  <c r="P7" i="22"/>
  <c r="Q7" i="22"/>
  <c r="R7" i="22"/>
  <c r="C7" i="22"/>
  <c r="D20" i="5"/>
  <c r="E20" i="5"/>
  <c r="O20" i="5"/>
  <c r="P20" i="5"/>
  <c r="I17" i="5"/>
  <c r="J17" i="5"/>
  <c r="K17" i="5"/>
  <c r="E14" i="5"/>
  <c r="G14" i="5"/>
  <c r="Q14" i="5"/>
  <c r="R14" i="5"/>
  <c r="L11" i="5"/>
  <c r="M11" i="5"/>
  <c r="N11" i="5"/>
  <c r="G8" i="5"/>
  <c r="H8" i="5"/>
  <c r="S8" i="5"/>
  <c r="C8" i="5"/>
  <c r="D5" i="5"/>
  <c r="N5" i="5"/>
  <c r="O5" i="5"/>
  <c r="F20" i="5"/>
  <c r="G20" i="5"/>
  <c r="H20" i="5"/>
  <c r="I20" i="5"/>
  <c r="J20" i="5"/>
  <c r="K20" i="5"/>
  <c r="L20" i="5"/>
  <c r="M20" i="5"/>
  <c r="N20" i="5"/>
  <c r="Q20" i="5"/>
  <c r="R20" i="5"/>
  <c r="S20" i="5"/>
  <c r="C20" i="5"/>
  <c r="C17" i="5"/>
  <c r="D17" i="5"/>
  <c r="E17" i="5"/>
  <c r="F17" i="5"/>
  <c r="G17" i="5"/>
  <c r="H17" i="5"/>
  <c r="L17" i="5"/>
  <c r="M17" i="5"/>
  <c r="N17" i="5"/>
  <c r="O17" i="5"/>
  <c r="P17" i="5"/>
  <c r="Q17" i="5"/>
  <c r="R17" i="5"/>
  <c r="S17" i="5"/>
  <c r="D14" i="5"/>
  <c r="F14" i="5"/>
  <c r="H14" i="5"/>
  <c r="I14" i="5"/>
  <c r="J14" i="5"/>
  <c r="K14" i="5"/>
  <c r="L14" i="5"/>
  <c r="M14" i="5"/>
  <c r="N14" i="5"/>
  <c r="O14" i="5"/>
  <c r="P14" i="5"/>
  <c r="S14" i="5"/>
  <c r="C14" i="5"/>
  <c r="D11" i="5"/>
  <c r="E11" i="5"/>
  <c r="F11" i="5"/>
  <c r="G11" i="5"/>
  <c r="H11" i="5"/>
  <c r="I11" i="5"/>
  <c r="J11" i="5"/>
  <c r="K11" i="5"/>
  <c r="O11" i="5"/>
  <c r="P11" i="5"/>
  <c r="Q11" i="5"/>
  <c r="R11" i="5"/>
  <c r="S11" i="5"/>
  <c r="C11" i="5"/>
  <c r="D8" i="5"/>
  <c r="E8" i="5"/>
  <c r="F8" i="5"/>
  <c r="I8" i="5"/>
  <c r="J8" i="5"/>
  <c r="K8" i="5"/>
  <c r="L8" i="5"/>
  <c r="M8" i="5"/>
  <c r="N8" i="5"/>
  <c r="O8" i="5"/>
  <c r="P8" i="5"/>
  <c r="Q8" i="5"/>
  <c r="R8" i="5"/>
  <c r="E5" i="5"/>
  <c r="F5" i="5"/>
  <c r="G5" i="5"/>
  <c r="H5" i="5"/>
  <c r="I5" i="5"/>
  <c r="J5" i="5"/>
  <c r="K5" i="5"/>
  <c r="L5" i="5"/>
  <c r="M5" i="5"/>
  <c r="P5" i="5"/>
  <c r="Q5" i="5"/>
  <c r="R5" i="5"/>
  <c r="S5" i="5"/>
  <c r="K13" i="4"/>
  <c r="K14" i="4" l="1"/>
  <c r="D19" i="22"/>
  <c r="E19" i="22"/>
  <c r="F19" i="22"/>
  <c r="G19" i="22"/>
  <c r="H19" i="22"/>
  <c r="I19" i="22"/>
  <c r="J19" i="22"/>
  <c r="K19" i="22"/>
  <c r="L19" i="22"/>
  <c r="M19" i="22"/>
  <c r="N19" i="22"/>
  <c r="O19" i="22"/>
  <c r="P19" i="22"/>
  <c r="Q19" i="22"/>
  <c r="R19" i="22"/>
  <c r="D16" i="22"/>
  <c r="E16" i="22"/>
  <c r="F16" i="22"/>
  <c r="G16" i="22"/>
  <c r="H16" i="22"/>
  <c r="I16" i="22"/>
  <c r="J16" i="22"/>
  <c r="K16" i="22"/>
  <c r="L16" i="22"/>
  <c r="M16" i="22"/>
  <c r="N16" i="22"/>
  <c r="O16" i="22"/>
  <c r="P16" i="22"/>
  <c r="Q16" i="22"/>
  <c r="R16" i="22"/>
  <c r="D13" i="22"/>
  <c r="E13" i="22"/>
  <c r="F13" i="22"/>
  <c r="G13" i="22"/>
  <c r="H13" i="22"/>
  <c r="I13" i="22"/>
  <c r="J13" i="22"/>
  <c r="K13" i="22"/>
  <c r="L13" i="22"/>
  <c r="M13" i="22"/>
  <c r="N13" i="22"/>
  <c r="O13" i="22"/>
  <c r="P13" i="22"/>
  <c r="Q13" i="22"/>
  <c r="R13" i="22"/>
  <c r="C13" i="22"/>
  <c r="D4" i="22"/>
  <c r="E4" i="22"/>
  <c r="F4" i="22"/>
  <c r="G4" i="22"/>
  <c r="H4" i="22"/>
  <c r="I4" i="22"/>
  <c r="J4" i="22"/>
  <c r="K4" i="22"/>
  <c r="L4" i="22"/>
  <c r="M4" i="22"/>
  <c r="N4" i="22"/>
  <c r="O4" i="22"/>
  <c r="P4" i="22"/>
  <c r="Q4" i="22"/>
  <c r="R4" i="22"/>
  <c r="C4" i="22"/>
  <c r="C6" i="18" l="1"/>
  <c r="D6" i="18"/>
  <c r="E6" i="18"/>
  <c r="F6" i="18"/>
  <c r="G6" i="18"/>
  <c r="H6" i="18"/>
  <c r="I6" i="18"/>
  <c r="J6" i="18"/>
  <c r="K6" i="18"/>
  <c r="L6" i="18"/>
  <c r="M6" i="18"/>
  <c r="N6" i="18"/>
  <c r="O6" i="18"/>
  <c r="P6" i="18"/>
  <c r="Q6" i="18"/>
  <c r="R6" i="18"/>
  <c r="R7" i="16" s="1"/>
  <c r="B6" i="18"/>
  <c r="B23" i="27" l="1"/>
  <c r="B22" i="27"/>
  <c r="B21" i="27"/>
  <c r="B20" i="27"/>
  <c r="B19" i="27"/>
  <c r="B18" i="27"/>
  <c r="B17" i="27"/>
  <c r="B16" i="27"/>
  <c r="B15" i="27"/>
  <c r="B14" i="27"/>
  <c r="C31" i="27"/>
  <c r="C30" i="27"/>
  <c r="C29" i="27"/>
  <c r="C28" i="27"/>
  <c r="C27" i="27"/>
  <c r="C26" i="27"/>
  <c r="B31" i="27"/>
  <c r="B30" i="27"/>
  <c r="B29" i="27"/>
  <c r="B28" i="27"/>
  <c r="B27" i="27"/>
  <c r="B26" i="27"/>
  <c r="B6" i="27"/>
  <c r="B12" i="27"/>
  <c r="B11" i="27"/>
  <c r="B10" i="27"/>
  <c r="B9" i="27"/>
  <c r="B8" i="27"/>
  <c r="B7" i="27"/>
  <c r="D11" i="9" l="1"/>
  <c r="E11" i="9"/>
  <c r="F11" i="9"/>
  <c r="G11" i="9"/>
  <c r="H11" i="9"/>
  <c r="I11" i="9"/>
  <c r="J11" i="9"/>
  <c r="K11" i="9"/>
  <c r="L11" i="9"/>
  <c r="M11" i="9"/>
  <c r="N11" i="9"/>
  <c r="O11" i="9"/>
  <c r="P11" i="9"/>
  <c r="Q11" i="9"/>
  <c r="R11" i="9"/>
  <c r="S11" i="9"/>
  <c r="C11" i="9"/>
  <c r="D8" i="9"/>
  <c r="E8" i="9"/>
  <c r="F8" i="9"/>
  <c r="G8" i="9"/>
  <c r="H8" i="9"/>
  <c r="I8" i="9"/>
  <c r="J8" i="9"/>
  <c r="K8" i="9"/>
  <c r="L8" i="9"/>
  <c r="M8" i="9"/>
  <c r="N8" i="9"/>
  <c r="O8" i="9"/>
  <c r="P8" i="9"/>
  <c r="Q8" i="9"/>
  <c r="R8" i="9"/>
  <c r="S8" i="9"/>
  <c r="C8" i="9"/>
  <c r="D29" i="7"/>
  <c r="E29" i="7"/>
  <c r="F29" i="7"/>
  <c r="G29" i="7"/>
  <c r="H29" i="7"/>
  <c r="I29" i="7"/>
  <c r="J29" i="7"/>
  <c r="K29" i="7"/>
  <c r="L29" i="7"/>
  <c r="M29" i="7"/>
  <c r="N29" i="7"/>
  <c r="O29" i="7"/>
  <c r="P29" i="7"/>
  <c r="Q29" i="7"/>
  <c r="R29" i="7"/>
  <c r="S29" i="7"/>
  <c r="C29" i="7"/>
  <c r="D26" i="7"/>
  <c r="E26" i="7"/>
  <c r="F26" i="7"/>
  <c r="G26" i="7"/>
  <c r="H26" i="7"/>
  <c r="I26" i="7"/>
  <c r="J26" i="7"/>
  <c r="K26" i="7"/>
  <c r="L26" i="7"/>
  <c r="M26" i="7"/>
  <c r="N26" i="7"/>
  <c r="O26" i="7"/>
  <c r="P26" i="7"/>
  <c r="Q26" i="7"/>
  <c r="R26" i="7"/>
  <c r="S26" i="7"/>
  <c r="C26" i="7"/>
  <c r="D8" i="7"/>
  <c r="E8" i="7"/>
  <c r="F8" i="7"/>
  <c r="G8" i="7"/>
  <c r="H8" i="7"/>
  <c r="I8" i="7"/>
  <c r="J8" i="7"/>
  <c r="K8" i="7"/>
  <c r="L8" i="7"/>
  <c r="M8" i="7"/>
  <c r="N8" i="7"/>
  <c r="O8" i="7"/>
  <c r="P8" i="7"/>
  <c r="Q8" i="7"/>
  <c r="R8" i="7"/>
  <c r="S8" i="7"/>
  <c r="C8" i="7"/>
  <c r="D20" i="22"/>
  <c r="E20" i="22"/>
  <c r="F20" i="22"/>
  <c r="G20" i="22"/>
  <c r="H20" i="22"/>
  <c r="I20" i="22"/>
  <c r="J20" i="22"/>
  <c r="K20" i="22"/>
  <c r="L20" i="22"/>
  <c r="M20" i="22"/>
  <c r="N20" i="22"/>
  <c r="O20" i="22"/>
  <c r="P20" i="22"/>
  <c r="Q20" i="22"/>
  <c r="R20" i="22"/>
  <c r="M17" i="22"/>
  <c r="N17" i="22"/>
  <c r="O17" i="22"/>
  <c r="P17" i="22"/>
  <c r="Q17" i="22"/>
  <c r="R17" i="22"/>
  <c r="C14" i="22"/>
  <c r="C5" i="22"/>
  <c r="K12" i="24" l="1"/>
  <c r="L12" i="24"/>
  <c r="M12" i="24"/>
  <c r="N12" i="24"/>
  <c r="O12" i="24"/>
  <c r="P12" i="24"/>
  <c r="Q12" i="24"/>
  <c r="R12" i="24"/>
  <c r="J12" i="24"/>
  <c r="Q13" i="24" l="1"/>
  <c r="R13" i="24"/>
  <c r="M13" i="24"/>
  <c r="L13" i="24"/>
  <c r="O13" i="24"/>
  <c r="P13" i="24"/>
  <c r="N13" i="24"/>
  <c r="K13" i="24"/>
  <c r="K14" i="24" s="1"/>
  <c r="C9" i="24"/>
  <c r="D9" i="24" s="1"/>
  <c r="E9" i="24" s="1"/>
  <c r="F9" i="24" s="1"/>
  <c r="G9" i="24" s="1"/>
  <c r="H9" i="24" s="1"/>
  <c r="I9" i="24" s="1"/>
  <c r="J9" i="24" s="1"/>
  <c r="K9" i="24" s="1"/>
  <c r="L9" i="24" s="1"/>
  <c r="M9" i="24" s="1"/>
  <c r="C2" i="24"/>
  <c r="D2" i="24" s="1"/>
  <c r="E2" i="24" s="1"/>
  <c r="F2" i="24" s="1"/>
  <c r="G2" i="24" s="1"/>
  <c r="H2" i="24" s="1"/>
  <c r="I2" i="24" s="1"/>
  <c r="J2" i="24" s="1"/>
  <c r="K2" i="24" s="1"/>
  <c r="L2" i="24" s="1"/>
  <c r="M2" i="24" s="1"/>
  <c r="L14" i="24" l="1"/>
  <c r="M14" i="24" s="1"/>
  <c r="N14" i="24" s="1"/>
  <c r="O14" i="24" s="1"/>
  <c r="P14" i="24" s="1"/>
  <c r="Q14" i="24" s="1"/>
  <c r="R14" i="24" s="1"/>
  <c r="J13" i="6" l="1"/>
  <c r="K13" i="6"/>
  <c r="L13" i="6"/>
  <c r="M13" i="6"/>
  <c r="N13" i="6"/>
  <c r="O13" i="6"/>
  <c r="P13" i="6"/>
  <c r="Q13" i="6"/>
  <c r="R13" i="6"/>
  <c r="J13" i="18"/>
  <c r="K13" i="18"/>
  <c r="L13" i="18"/>
  <c r="M13" i="18"/>
  <c r="N13" i="18"/>
  <c r="O13" i="18"/>
  <c r="P13" i="18"/>
  <c r="Q13" i="18"/>
  <c r="R13" i="18"/>
  <c r="J13" i="8"/>
  <c r="K13" i="8"/>
  <c r="L13" i="8"/>
  <c r="M13" i="8"/>
  <c r="N13" i="8"/>
  <c r="O13" i="8"/>
  <c r="P13" i="8"/>
  <c r="Q13" i="8"/>
  <c r="R13" i="8"/>
  <c r="L13" i="4"/>
  <c r="M13" i="4"/>
  <c r="N13" i="4"/>
  <c r="O13" i="4"/>
  <c r="P13" i="4"/>
  <c r="Q13" i="4"/>
  <c r="R13" i="4"/>
  <c r="C5" i="7"/>
  <c r="D14" i="9"/>
  <c r="E14" i="9"/>
  <c r="F14" i="9"/>
  <c r="G14" i="9"/>
  <c r="H14" i="9"/>
  <c r="I14" i="9"/>
  <c r="J14" i="9"/>
  <c r="K14" i="9"/>
  <c r="L14" i="9"/>
  <c r="M14" i="9"/>
  <c r="N14" i="9"/>
  <c r="O14" i="9"/>
  <c r="P14" i="9"/>
  <c r="Q14" i="9"/>
  <c r="R14" i="9"/>
  <c r="S14" i="9"/>
  <c r="C14" i="9"/>
  <c r="D5" i="9"/>
  <c r="E5" i="9"/>
  <c r="F5" i="9"/>
  <c r="G5" i="9"/>
  <c r="H5" i="9"/>
  <c r="I5" i="9"/>
  <c r="J5" i="9"/>
  <c r="K5" i="9"/>
  <c r="L5" i="9"/>
  <c r="M5" i="9"/>
  <c r="N5" i="9"/>
  <c r="O5" i="9"/>
  <c r="P5" i="9"/>
  <c r="Q5" i="9"/>
  <c r="R5" i="9"/>
  <c r="S5" i="9"/>
  <c r="C5" i="9"/>
  <c r="N14" i="6" l="1"/>
  <c r="R14" i="4"/>
  <c r="P14" i="4"/>
  <c r="O14" i="4"/>
  <c r="M14" i="4"/>
  <c r="L14" i="4"/>
  <c r="K14" i="6"/>
  <c r="Q14" i="4"/>
  <c r="N14" i="4"/>
  <c r="P14" i="8"/>
  <c r="O14" i="18"/>
  <c r="Q14" i="6"/>
  <c r="M14" i="8"/>
  <c r="P14" i="6"/>
  <c r="N14" i="8"/>
  <c r="M14" i="6"/>
  <c r="O14" i="6"/>
  <c r="O14" i="8"/>
  <c r="L14" i="18"/>
  <c r="N14" i="18"/>
  <c r="R14" i="18"/>
  <c r="Q14" i="18"/>
  <c r="M14" i="18"/>
  <c r="L14" i="6"/>
  <c r="K14" i="18"/>
  <c r="R14" i="8"/>
  <c r="P14" i="18"/>
  <c r="L14" i="8"/>
  <c r="K14" i="8"/>
  <c r="R14" i="6"/>
  <c r="Q14" i="8"/>
  <c r="D2" i="22"/>
  <c r="E2" i="22" s="1"/>
  <c r="F2" i="22" s="1"/>
  <c r="G2" i="22" s="1"/>
  <c r="H2" i="22" s="1"/>
  <c r="I2" i="22" s="1"/>
  <c r="J2" i="22" s="1"/>
  <c r="K2" i="22" s="1"/>
  <c r="L2" i="22" s="1"/>
  <c r="M2" i="22" s="1"/>
  <c r="N2" i="22" s="1"/>
  <c r="K15" i="18" l="1"/>
  <c r="C10" i="8"/>
  <c r="D10" i="8" s="1"/>
  <c r="E10" i="8" s="1"/>
  <c r="F10" i="8" s="1"/>
  <c r="G10" i="8" s="1"/>
  <c r="H10" i="8" s="1"/>
  <c r="I10" i="8" s="1"/>
  <c r="J10" i="8" s="1"/>
  <c r="K10" i="8" s="1"/>
  <c r="L10" i="8" s="1"/>
  <c r="M10" i="8" s="1"/>
  <c r="C10" i="6"/>
  <c r="D10" i="6" s="1"/>
  <c r="E10" i="6" s="1"/>
  <c r="F10" i="6" s="1"/>
  <c r="G10" i="6" s="1"/>
  <c r="H10" i="6" s="1"/>
  <c r="I10" i="6" s="1"/>
  <c r="J10" i="6" s="1"/>
  <c r="K10" i="6" s="1"/>
  <c r="L10" i="6" s="1"/>
  <c r="M10" i="6" s="1"/>
  <c r="K15" i="8" l="1"/>
  <c r="K15" i="6"/>
  <c r="C10" i="18"/>
  <c r="D10" i="18" s="1"/>
  <c r="E10" i="18" s="1"/>
  <c r="F10" i="18" s="1"/>
  <c r="G10" i="18" s="1"/>
  <c r="H10" i="18" s="1"/>
  <c r="I10" i="18" s="1"/>
  <c r="J10" i="18" s="1"/>
  <c r="K10" i="18" s="1"/>
  <c r="L10" i="18" s="1"/>
  <c r="M10" i="18" s="1"/>
  <c r="C2" i="18"/>
  <c r="D2" i="18" s="1"/>
  <c r="E2" i="18" s="1"/>
  <c r="F2" i="18" s="1"/>
  <c r="G2" i="18" s="1"/>
  <c r="H2" i="18" s="1"/>
  <c r="I2" i="18" s="1"/>
  <c r="J2" i="18" s="1"/>
  <c r="K2" i="18" s="1"/>
  <c r="L2" i="18" s="1"/>
  <c r="M2" i="18" s="1"/>
  <c r="L15" i="6" l="1"/>
  <c r="L15" i="8"/>
  <c r="L15" i="18"/>
  <c r="M15" i="18" s="1"/>
  <c r="N15" i="18" s="1"/>
  <c r="O15" i="18" s="1"/>
  <c r="P15" i="18" s="1"/>
  <c r="Q15" i="18" s="1"/>
  <c r="R15" i="18" s="1"/>
  <c r="M15" i="6" l="1"/>
  <c r="M15" i="8"/>
  <c r="C10" i="4"/>
  <c r="D10" i="4" s="1"/>
  <c r="E10" i="4" s="1"/>
  <c r="F10" i="4" s="1"/>
  <c r="G10" i="4" s="1"/>
  <c r="H10" i="4" s="1"/>
  <c r="I10" i="4" s="1"/>
  <c r="J10" i="4" s="1"/>
  <c r="K10" i="4" s="1"/>
  <c r="L10" i="4" s="1"/>
  <c r="M10" i="4" s="1"/>
  <c r="N15" i="6" l="1"/>
  <c r="N15" i="8"/>
  <c r="K15" i="4"/>
  <c r="K11" i="16" s="1"/>
  <c r="O15" i="6" l="1"/>
  <c r="P15" i="6" s="1"/>
  <c r="Q15" i="6" s="1"/>
  <c r="R15" i="6" s="1"/>
  <c r="O15" i="8"/>
  <c r="P15" i="8" s="1"/>
  <c r="Q15" i="8" s="1"/>
  <c r="R15" i="8" s="1"/>
  <c r="L15" i="4"/>
  <c r="L11" i="16" s="1"/>
  <c r="M15" i="4" l="1"/>
  <c r="M11" i="16" s="1"/>
  <c r="C10" i="16"/>
  <c r="D10" i="16" s="1"/>
  <c r="E10" i="16" s="1"/>
  <c r="F10" i="16" s="1"/>
  <c r="G10" i="16" s="1"/>
  <c r="H10" i="16" s="1"/>
  <c r="I10" i="16" s="1"/>
  <c r="J10" i="16" s="1"/>
  <c r="K10" i="16" s="1"/>
  <c r="L10" i="16" s="1"/>
  <c r="M10" i="16" s="1"/>
  <c r="N15" i="4" l="1"/>
  <c r="N11" i="16" s="1"/>
  <c r="O15" i="4" l="1"/>
  <c r="O11" i="16" s="1"/>
  <c r="P15" i="4" l="1"/>
  <c r="P11" i="16" s="1"/>
  <c r="B2" i="27"/>
  <c r="C2" i="16"/>
  <c r="B26" i="26" l="1"/>
  <c r="B27" i="26"/>
  <c r="B11" i="26"/>
  <c r="B28" i="26"/>
  <c r="B4" i="26"/>
  <c r="B31" i="26"/>
  <c r="B12" i="26"/>
  <c r="B7" i="26"/>
  <c r="B33" i="26"/>
  <c r="B9" i="26"/>
  <c r="B22" i="26"/>
  <c r="B5" i="26"/>
  <c r="B6" i="26"/>
  <c r="B32" i="26"/>
  <c r="B13" i="26"/>
  <c r="B14" i="26"/>
  <c r="B8" i="26"/>
  <c r="B34" i="26"/>
  <c r="B15" i="26"/>
  <c r="B30" i="26"/>
  <c r="B16" i="26"/>
  <c r="B3" i="26"/>
  <c r="B23" i="26"/>
  <c r="B17" i="26"/>
  <c r="B24" i="26"/>
  <c r="B18" i="26"/>
  <c r="B20" i="26"/>
  <c r="B25" i="26"/>
  <c r="B19" i="26"/>
  <c r="Q15" i="4"/>
  <c r="Q11" i="16" s="1"/>
  <c r="D2" i="16"/>
  <c r="E2" i="16" s="1"/>
  <c r="F2" i="16" s="1"/>
  <c r="G2" i="16" s="1"/>
  <c r="H2" i="16" s="1"/>
  <c r="I2" i="16" s="1"/>
  <c r="J2" i="16" s="1"/>
  <c r="K2" i="16" s="1"/>
  <c r="L2" i="16" s="1"/>
  <c r="M2" i="16" s="1"/>
  <c r="R15" i="4" l="1"/>
  <c r="R11" i="16" s="1"/>
  <c r="D2" i="9"/>
  <c r="E2" i="9" s="1"/>
  <c r="F2" i="9" s="1"/>
  <c r="G2" i="9" s="1"/>
  <c r="H2" i="9" s="1"/>
  <c r="I2" i="9" s="1"/>
  <c r="J2" i="9" s="1"/>
  <c r="K2" i="9" s="1"/>
  <c r="L2" i="9" s="1"/>
  <c r="M2" i="9" s="1"/>
  <c r="N2" i="9" s="1"/>
  <c r="C2" i="8"/>
  <c r="D2" i="8" s="1"/>
  <c r="E2" i="8" s="1"/>
  <c r="F2" i="8" s="1"/>
  <c r="G2" i="8" s="1"/>
  <c r="H2" i="8" s="1"/>
  <c r="I2" i="8" s="1"/>
  <c r="J2" i="8" s="1"/>
  <c r="K2" i="8" s="1"/>
  <c r="L2" i="8" s="1"/>
  <c r="M2" i="8" s="1"/>
  <c r="D2" i="7"/>
  <c r="E2" i="7" s="1"/>
  <c r="F2" i="7" s="1"/>
  <c r="G2" i="7" s="1"/>
  <c r="H2" i="7" s="1"/>
  <c r="I2" i="7" s="1"/>
  <c r="J2" i="7" s="1"/>
  <c r="K2" i="7" s="1"/>
  <c r="L2" i="7" s="1"/>
  <c r="M2" i="7" s="1"/>
  <c r="N2" i="7" s="1"/>
  <c r="C2" i="6"/>
  <c r="D2" i="6" s="1"/>
  <c r="E2" i="6" s="1"/>
  <c r="F2" i="6" s="1"/>
  <c r="G2" i="6" s="1"/>
  <c r="H2" i="6" s="1"/>
  <c r="I2" i="6" s="1"/>
  <c r="J2" i="6" s="1"/>
  <c r="K2" i="6" s="1"/>
  <c r="L2" i="6" s="1"/>
  <c r="M2" i="6" s="1"/>
  <c r="D2" i="5"/>
  <c r="E2" i="5" s="1"/>
  <c r="F2" i="5" s="1"/>
  <c r="G2" i="5" s="1"/>
  <c r="H2" i="5" s="1"/>
  <c r="I2" i="5" s="1"/>
  <c r="J2" i="5" s="1"/>
  <c r="K2" i="5" s="1"/>
  <c r="L2" i="5" s="1"/>
  <c r="M2" i="5" s="1"/>
  <c r="N2" i="5" s="1"/>
  <c r="C2" i="4"/>
  <c r="D2" i="4" l="1"/>
  <c r="E2" i="4" s="1"/>
  <c r="F2" i="4" s="1"/>
  <c r="G2" i="4" s="1"/>
  <c r="H2" i="4" s="1"/>
  <c r="I2" i="4" s="1"/>
  <c r="J2" i="4" s="1"/>
  <c r="K2" i="4" s="1"/>
  <c r="L2" i="4" s="1"/>
  <c r="M2" i="4" s="1"/>
</calcChain>
</file>

<file path=xl/sharedStrings.xml><?xml version="1.0" encoding="utf-8"?>
<sst xmlns="http://schemas.openxmlformats.org/spreadsheetml/2006/main" count="304" uniqueCount="133">
  <si>
    <t>Aircraft, engines, and parts</t>
  </si>
  <si>
    <t>Autos, trucks, and parts</t>
  </si>
  <si>
    <t>Coal</t>
  </si>
  <si>
    <t>Corn</t>
  </si>
  <si>
    <t>Cotton</t>
  </si>
  <si>
    <t>Crude oil</t>
  </si>
  <si>
    <t>Liquefied natural gas</t>
  </si>
  <si>
    <t>Pork</t>
  </si>
  <si>
    <t>Semiconductors</t>
  </si>
  <si>
    <t>Sorghum</t>
  </si>
  <si>
    <t>Soybeans</t>
  </si>
  <si>
    <t>Wheat</t>
  </si>
  <si>
    <t>Other manufacturing</t>
  </si>
  <si>
    <t>Semiconductor equipment</t>
  </si>
  <si>
    <t>US exports of phase-one manufactured goods to China ($ bn)</t>
  </si>
  <si>
    <t>Manufactured goods subcategories ($ bn)</t>
  </si>
  <si>
    <t>US exports of phase-one agricultural goods to China ($ bn)</t>
  </si>
  <si>
    <t>Agricultural goods subcategories ($ bn)</t>
  </si>
  <si>
    <t>Raw hides and skins</t>
  </si>
  <si>
    <t>Other agriculture</t>
  </si>
  <si>
    <t>US exports of phase-one energy goods to China ($ bn)</t>
  </si>
  <si>
    <t>Energy goods subcategories ($ bn)</t>
  </si>
  <si>
    <t>US exports of all phase-one goods and services to China ($ bn)</t>
  </si>
  <si>
    <t>Legal commitment</t>
  </si>
  <si>
    <t>Refined energy products</t>
  </si>
  <si>
    <t>Projection</t>
  </si>
  <si>
    <t>China's Ministry of Commerce</t>
  </si>
  <si>
    <t>US exports of services to China ($ bn)</t>
  </si>
  <si>
    <t>U.S. Census</t>
  </si>
  <si>
    <t>U.S. Bureau of Economic Analysis</t>
  </si>
  <si>
    <t xml:space="preserve">International Trade Centre (Trade Map) </t>
  </si>
  <si>
    <t>2025*</t>
  </si>
  <si>
    <t>Services subcategories ($ bn)</t>
  </si>
  <si>
    <t>Tourism</t>
  </si>
  <si>
    <t>Business travel</t>
  </si>
  <si>
    <t>Education-related travel</t>
  </si>
  <si>
    <t>Financial services</t>
  </si>
  <si>
    <t>Charges for use of IP</t>
  </si>
  <si>
    <t>Other services</t>
  </si>
  <si>
    <t>Real exports</t>
  </si>
  <si>
    <t>Projection with Chinese real import data</t>
  </si>
  <si>
    <t>Export price Index (2017 = 100)</t>
  </si>
  <si>
    <t>Import price Index (2017 = 100)</t>
  </si>
  <si>
    <t>Chinese real import growth rate</t>
  </si>
  <si>
    <t>Nominal exports</t>
  </si>
  <si>
    <t>Nominal Chinese imports from world</t>
  </si>
  <si>
    <t>Immunological products</t>
  </si>
  <si>
    <t>Beef</t>
  </si>
  <si>
    <t>US exports of uncovered goods to China ($ bn)</t>
  </si>
  <si>
    <t>Codes</t>
  </si>
  <si>
    <t>Total Covered Manufacturing</t>
  </si>
  <si>
    <t>8800; 8411</t>
  </si>
  <si>
    <t>8703; 8704</t>
  </si>
  <si>
    <t>All other covered manufacturing</t>
  </si>
  <si>
    <t>Total Covered Agriculture</t>
  </si>
  <si>
    <t>4101, 4102, 4103, 4301</t>
  </si>
  <si>
    <t>All other covered agriculture</t>
  </si>
  <si>
    <t>Total Covered Energy</t>
  </si>
  <si>
    <t>2710122500; 271112; 271113; 2711190020; 271311; 271312; 290511</t>
  </si>
  <si>
    <t>Total Covered Services</t>
  </si>
  <si>
    <t>Line 16</t>
  </si>
  <si>
    <t>Line 22</t>
  </si>
  <si>
    <t>Line 21</t>
  </si>
  <si>
    <t>Line 30</t>
  </si>
  <si>
    <t>Line 39</t>
  </si>
  <si>
    <t>2017 Total covered goods and services</t>
  </si>
  <si>
    <t>2017 Baseline</t>
  </si>
  <si>
    <t>19. Crude oil</t>
  </si>
  <si>
    <t>20. Liquified natural gas</t>
  </si>
  <si>
    <t>21. Coal</t>
  </si>
  <si>
    <t>22. Refined energy products</t>
  </si>
  <si>
    <t>Price indexes</t>
  </si>
  <si>
    <t>8541; 8542 (excluding 8541.4X for solar panels)</t>
  </si>
  <si>
    <t>0203</t>
  </si>
  <si>
    <t>Source</t>
  </si>
  <si>
    <t xml:space="preserve">Available at: </t>
  </si>
  <si>
    <t>1. Aircraft, engines, parts</t>
  </si>
  <si>
    <t>2. Autos, trucks, and parts</t>
  </si>
  <si>
    <t xml:space="preserve">3. Semiconductors </t>
  </si>
  <si>
    <t>4.  Semiconductor equipment</t>
  </si>
  <si>
    <t>5. Immunological products</t>
  </si>
  <si>
    <t>0201100000; 0201100010; 0201100090; 0201203000; 0201203550; 0201206000; 0201303000; 0201303550; 0201306000; 0201306010; 0201306090; 0202100000; 0202100010; 0202100090; 0202203000; 0202203550; 0202206000; 0202303000; 0202303550; 0202306000; 0210200000; 1602509020; 1602509500; 0206100000; 0206210000; 0206220000; 0206290000; 0206290010; 0206290020; 0206290030; 0206290040; 0206290050; 0206290090</t>
  </si>
  <si>
    <t>FRED: https://fred.stlouisfed.org/series/IQ; BLS: https://data.bls.gov/dataViewer/view/timeseries/EIUCDCHNTOT</t>
  </si>
  <si>
    <t>FRED: https://fred.stlouisfed.org/series/IY33; BLS: https://data.bls.gov/dataViewer/view/timeseries/EIUCDCHNMANU</t>
  </si>
  <si>
    <t>Export Price Index (NAICS): Manufacturing, Part 3 (IY33); Monthly export price index by destination for NAICS, Manufacturing, China, not seasonally adjusted</t>
  </si>
  <si>
    <t>FRED: https://fred.stlouisfed.org/series/IQAG; BLS: https://data.bls.gov/dataViewer/view/timeseries/EIUCDCHNNONM</t>
  </si>
  <si>
    <t>Export Price Index (End Use): Agricultural Commodities (IQAG); Monthly export price index by destination for NAICS, Nonmanufacturing, China, not seasonally adjusted</t>
  </si>
  <si>
    <t>FRED: https://fred.stlouisfed.org/series/A646RD3Q086SBEA</t>
  </si>
  <si>
    <t>Exports of services (implicit price deflator) (A646RD3Q086SBEA)</t>
  </si>
  <si>
    <t>Export Price Index (End Use): Fuels and Lubricants (IQ11); Monthly export price index by destination for NAICS, Nonmanufacturing, China, not seasonally adjusted</t>
  </si>
  <si>
    <t>FRED: https://fred.stlouisfed.org/series/IQ11; BLS: https://data.bls.gov/dataViewer/view/timeseries/EIUCDCHNNONM</t>
  </si>
  <si>
    <t>Netherlands Bureau for Economic Policy Analysis: https://www.cpb.nl/en/world-trade-monitor/cpb-world-trade-monitor-november-2025</t>
  </si>
  <si>
    <t>China import price index</t>
  </si>
  <si>
    <t>Netherlands Bureau for Economic Policy Analysis</t>
  </si>
  <si>
    <t>Federal Reserve Economic Data (FRED)</t>
  </si>
  <si>
    <t>China's General Administration of Customs</t>
  </si>
  <si>
    <t>U.S. Bureau of Labor Statistics</t>
  </si>
  <si>
    <t>2024 Total covered goods and services</t>
  </si>
  <si>
    <t>6. Soybeans</t>
  </si>
  <si>
    <t>7. Cotton</t>
  </si>
  <si>
    <t>8. Beef</t>
  </si>
  <si>
    <t>9. Corn</t>
  </si>
  <si>
    <t>10. Wheat</t>
  </si>
  <si>
    <t>11. Pork</t>
  </si>
  <si>
    <t>12. Sorghum</t>
  </si>
  <si>
    <t>13. Raw hides and skins</t>
  </si>
  <si>
    <t>14. Business travel</t>
  </si>
  <si>
    <t>15. Tourism</t>
  </si>
  <si>
    <t>16. Education-related travel</t>
  </si>
  <si>
    <t>17. Intellectual property charges</t>
  </si>
  <si>
    <t>18. Financial services</t>
  </si>
  <si>
    <t>Note: The US export price index to China from the BLS is available starting in December 2017. To construct a consistent series, we splice two indexes: the FRED export price index is used for the period 2009–2017, and the BLS export price index is used for 2018–2025. The BLS indexes are extended using the YOY change of FRED series. The extended series are rebased to 2017 = 100. Annual data are converted to monthly frequency using simple averages.</t>
  </si>
  <si>
    <t>Export Price Index (End Use): All Commodities (IQ); Monthly export price index by destination for NAICS, All industries, China, not seasonally adjusted</t>
  </si>
  <si>
    <t>US exports as a percent of total covered goods and services exports to China in 2017</t>
  </si>
  <si>
    <t>2025</t>
  </si>
  <si>
    <t>US exports as a percent of total covered goods and services exports to China in 2024</t>
  </si>
  <si>
    <t>Source: Chad P. Bown. 2026. China no longer buys US exports: Drawing the right lessons for the next Trump-Xi deal.</t>
  </si>
  <si>
    <t>Goods covered by purchase commitments (nominal)</t>
  </si>
  <si>
    <t>Services covered by purchase commitments (nominal)</t>
  </si>
  <si>
    <t>Nominal exports of covered goods and services</t>
  </si>
  <si>
    <t>Real exports of covered goods and services (2017 USD)</t>
  </si>
  <si>
    <t>Nominal covered exports</t>
  </si>
  <si>
    <t>Real covered exports</t>
  </si>
  <si>
    <t>Nominal Chinese total covered imports from world</t>
  </si>
  <si>
    <t>Real Chinese total covered imports from world</t>
  </si>
  <si>
    <t>Note: *For US exports of services to China, the estimate for 2025 is the sum of 2024Q4 to 2025Q3 (due to data availability at time of writing).</t>
  </si>
  <si>
    <t>Real coevered exports</t>
  </si>
  <si>
    <t>Nominal exports of uncovered goods</t>
  </si>
  <si>
    <t>Real exports of uncovered goods</t>
  </si>
  <si>
    <t>Nominal Chinese total imports of uncovered goods from world</t>
  </si>
  <si>
    <t>Real Chinese total imports of uncovered goods from world</t>
  </si>
  <si>
    <t>General Data Sources:</t>
  </si>
  <si>
    <t>By Sector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</si>
</sst>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000"/>
  </numFmts>
  <fonts count="10"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u/>
      <sz val="11"/>
      <color theme="10"/>
      <name val="Calibri"/>
      <family val="2"/>
      <scheme val="minor"/>
    </font>
    <font>
      <b/>
      <sz val="11"/>
      <name val="Calibri"/>
      <family val="2"/>
      <scheme val="minor"/>
    </font>
    <font>
      <sz val="10"/>
      <name val="Arial"/>
      <family val="2"/>
    </font>
    <font>
      <sz val="10"/>
      <name val="Arial"/>
      <family val="2"/>
    </font>
    <font>
      <b/>
      <sz val="11"/>
      <name val="Calibri"/>
      <family val="2"/>
    </font>
    <font>
      <b/>
      <sz val="11"/>
      <color rgb="FF000000"/>
      <name val="Calibri"/>
      <family val="2"/>
    </font>
  </fonts>
  <fills count="2">
    <fill>
      <patternFill patternType="none"/>
    </fill>
    <fill>
      <patternFill patternType="gray125"/>
    </fill>
  </fills>
  <borders count="1">
    <border>
      <left/>
      <right/>
      <top/>
      <bottom/>
      <diagonal/>
    </border>
  </borders>
  <cellStyleXfs count="6">
    <xf numFmtId="0" fontId="0" fillId="0" borderId="0"/>
    <xf numFmtId="9" fontId="3" fillId="0" borderId="0" applyFont="0" applyFill="0" applyBorder="0" applyAlignment="0" applyProtection="0"/>
    <xf numFmtId="0" fontId="4" fillId="0" borderId="0" applyNumberFormat="0" applyFill="0" applyBorder="0" applyAlignment="0" applyProtection="0"/>
    <xf numFmtId="0" fontId="6" fillId="0" borderId="0"/>
    <xf numFmtId="0" fontId="7" fillId="0" borderId="0"/>
    <xf numFmtId="0" fontId="6" fillId="0" borderId="0"/>
  </cellStyleXfs>
  <cellXfs count="44">
    <xf numFmtId="0" fontId="0" fillId="0" borderId="0" xfId="0"/>
    <xf numFmtId="0" fontId="1" fillId="0" borderId="0" xfId="0" applyFont="1"/>
    <xf numFmtId="0" fontId="4" fillId="0" borderId="0" xfId="2" applyFill="1"/>
    <xf numFmtId="0" fontId="4" fillId="0" borderId="0" xfId="2"/>
    <xf numFmtId="0" fontId="2" fillId="0" borderId="0" xfId="0" applyFont="1"/>
    <xf numFmtId="0" fontId="1" fillId="0" borderId="0" xfId="0" applyFont="1" applyAlignment="1">
      <alignment horizontal="left"/>
    </xf>
    <xf numFmtId="164" fontId="1" fillId="0" borderId="0" xfId="0" applyNumberFormat="1" applyFont="1" applyAlignment="1">
      <alignment horizontal="left"/>
    </xf>
    <xf numFmtId="0" fontId="5" fillId="0" borderId="0" xfId="0" applyFont="1" applyAlignment="1">
      <alignment horizontal="left"/>
    </xf>
    <xf numFmtId="9" fontId="0" fillId="0" borderId="0" xfId="1" applyFont="1" applyFill="1"/>
    <xf numFmtId="164" fontId="0" fillId="0" borderId="0" xfId="0" applyNumberFormat="1"/>
    <xf numFmtId="9" fontId="2" fillId="0" borderId="0" xfId="1" applyFont="1" applyFill="1"/>
    <xf numFmtId="164" fontId="2" fillId="0" borderId="0" xfId="0" applyNumberFormat="1" applyFont="1"/>
    <xf numFmtId="1" fontId="1" fillId="0" borderId="0" xfId="0" applyNumberFormat="1" applyFont="1"/>
    <xf numFmtId="0" fontId="1" fillId="0" borderId="0" xfId="0" applyFont="1" applyAlignment="1">
      <alignment horizontal="right"/>
    </xf>
    <xf numFmtId="0" fontId="0" fillId="0" borderId="0" xfId="0" applyAlignment="1">
      <alignment horizontal="left"/>
    </xf>
    <xf numFmtId="164" fontId="0" fillId="0" borderId="0" xfId="0" applyNumberFormat="1" applyAlignment="1">
      <alignment horizontal="left"/>
    </xf>
    <xf numFmtId="9" fontId="5" fillId="0" borderId="0" xfId="1" applyFont="1" applyFill="1"/>
    <xf numFmtId="0" fontId="1" fillId="0" borderId="0" xfId="1" applyNumberFormat="1" applyFont="1" applyFill="1" applyAlignment="1">
      <alignment horizontal="left"/>
    </xf>
    <xf numFmtId="0" fontId="0" fillId="0" borderId="0" xfId="0" applyAlignment="1">
      <alignment horizontal="right"/>
    </xf>
    <xf numFmtId="1" fontId="1" fillId="0" borderId="0" xfId="0" applyNumberFormat="1" applyFont="1" applyAlignment="1">
      <alignment horizontal="right"/>
    </xf>
    <xf numFmtId="9" fontId="0" fillId="0" borderId="0" xfId="1" applyFont="1"/>
    <xf numFmtId="165" fontId="0" fillId="0" borderId="0" xfId="1" applyNumberFormat="1" applyFont="1"/>
    <xf numFmtId="9" fontId="5" fillId="0" borderId="0" xfId="1" applyFont="1"/>
    <xf numFmtId="9" fontId="2" fillId="0" borderId="0" xfId="1" applyFont="1"/>
    <xf numFmtId="0" fontId="8" fillId="0" borderId="0" xfId="0" applyFont="1"/>
    <xf numFmtId="1" fontId="5" fillId="0" borderId="0" xfId="0" applyNumberFormat="1" applyFont="1" applyAlignment="1">
      <alignment horizontal="right"/>
    </xf>
    <xf numFmtId="0" fontId="5" fillId="0" borderId="0" xfId="0" applyFont="1" applyAlignment="1">
      <alignment horizontal="right"/>
    </xf>
    <xf numFmtId="49" fontId="5" fillId="0" borderId="0" xfId="0" applyNumberFormat="1" applyFont="1" applyAlignment="1">
      <alignment horizontal="right"/>
    </xf>
    <xf numFmtId="11" fontId="0" fillId="0" borderId="0" xfId="0" applyNumberFormat="1"/>
    <xf numFmtId="0" fontId="9" fillId="0" borderId="0" xfId="0" applyFont="1" applyAlignment="1">
      <alignment horizontal="right" vertical="center"/>
    </xf>
    <xf numFmtId="0" fontId="1" fillId="0" borderId="0" xfId="0" applyFont="1" applyAlignment="1">
      <alignment vertical="center" wrapText="1"/>
    </xf>
    <xf numFmtId="0" fontId="0" fillId="0" borderId="0" xfId="0" applyAlignment="1">
      <alignment wrapText="1"/>
    </xf>
    <xf numFmtId="165" fontId="0" fillId="0" borderId="0" xfId="0" applyNumberFormat="1"/>
    <xf numFmtId="0" fontId="1" fillId="0" borderId="0" xfId="0" applyFont="1" applyAlignment="1">
      <alignment wrapText="1"/>
    </xf>
    <xf numFmtId="49" fontId="0" fillId="0" borderId="0" xfId="0" applyNumberFormat="1" applyAlignment="1">
      <alignment horizontal="left"/>
    </xf>
    <xf numFmtId="164" fontId="0" fillId="0" borderId="0" xfId="1" applyNumberFormat="1" applyFont="1" applyFill="1"/>
    <xf numFmtId="2" fontId="0" fillId="0" borderId="0" xfId="1" applyNumberFormat="1" applyFont="1" applyAlignment="1">
      <alignment horizontal="left"/>
    </xf>
    <xf numFmtId="2" fontId="0" fillId="0" borderId="0" xfId="1" applyNumberFormat="1" applyFont="1"/>
    <xf numFmtId="164" fontId="0" fillId="0" borderId="0" xfId="1" applyNumberFormat="1" applyFont="1" applyAlignment="1">
      <alignment horizontal="left"/>
    </xf>
    <xf numFmtId="2" fontId="0" fillId="0" borderId="0" xfId="0" applyNumberFormat="1"/>
    <xf numFmtId="166" fontId="0" fillId="0" borderId="0" xfId="0" applyNumberFormat="1"/>
    <xf numFmtId="165" fontId="0" fillId="0" borderId="0" xfId="1" applyNumberFormat="1" applyFont="1" applyFill="1"/>
    <xf numFmtId="0" fontId="1" fillId="0" borderId="0" xfId="0" applyFont="1" applyFill="1"/>
    <xf numFmtId="0" fontId="0" fillId="0" borderId="0" xfId="0" applyFill="1"/>
  </cellXfs>
  <cellStyles count="6">
    <cellStyle name="Hyperlink" xfId="2" builtinId="8"/>
    <cellStyle name="Normal" xfId="0" builtinId="0"/>
    <cellStyle name="Normal 2" xfId="3" xr:uid="{EDAD7816-4DAA-4126-9D8F-11421A5CC7BB}"/>
    <cellStyle name="Normal 3" xfId="4" xr:uid="{C4EBF1D9-7661-42FB-B9E3-6AD48DAEC9BF}"/>
    <cellStyle name="Normal 3 2" xfId="5" xr:uid="{0494C3D3-5C6E-45AD-924F-5EA5195C390B}"/>
    <cellStyle name="Percent" xfId="1" builtinId="5"/>
  </cellStyles>
  <dxfs count="0"/>
  <tableStyles count="0" defaultTableStyle="TableStyleMedium2" defaultPivotStyle="PivotStyleLight16"/>
  <colors>
    <mruColors>
      <color rgb="FF002060"/>
      <color rgb="FF11597F"/>
      <color rgb="FF3C719D"/>
      <color rgb="FFFD9717"/>
      <color rgb="FFB700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31.xml"/><Relationship Id="rId1" Type="http://schemas.microsoft.com/office/2011/relationships/chartStyle" Target="style31.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2"/>
          <c:order val="0"/>
          <c:tx>
            <c:strRef>
              <c:f>'Figure 1'!$A$7</c:f>
              <c:strCache>
                <c:ptCount val="1"/>
                <c:pt idx="0">
                  <c:v>Real exports of covered goods and services (2017 USD)</c:v>
                </c:pt>
              </c:strCache>
            </c:strRef>
          </c:tx>
          <c:spPr>
            <a:ln w="28575" cap="rnd">
              <a:solidFill>
                <a:srgbClr val="002060"/>
              </a:solidFill>
              <a:round/>
            </a:ln>
            <a:effectLst/>
          </c:spPr>
          <c:marker>
            <c:symbol val="none"/>
          </c:marker>
          <c:dPt>
            <c:idx val="16"/>
            <c:marker>
              <c:symbol val="circle"/>
              <c:size val="5"/>
              <c:spPr>
                <a:solidFill>
                  <a:srgbClr val="002060"/>
                </a:solidFill>
                <a:ln w="9525">
                  <a:noFill/>
                </a:ln>
                <a:effectLst/>
              </c:spPr>
            </c:marker>
            <c:bubble3D val="0"/>
            <c:extLst>
              <c:ext xmlns:c16="http://schemas.microsoft.com/office/drawing/2014/chart" uri="{C3380CC4-5D6E-409C-BE32-E72D297353CC}">
                <c16:uniqueId val="{0000000D-0781-417A-BF5F-D6FB4598C356}"/>
              </c:ext>
            </c:extLst>
          </c:dPt>
          <c:dLbls>
            <c:delete val="1"/>
          </c:dLbls>
          <c:cat>
            <c:strRef>
              <c:f>'Figure 1'!$B$2:$R$2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1'!$B$7:$R$7</c:f>
              <c:numCache>
                <c:formatCode>0.0</c:formatCode>
                <c:ptCount val="17"/>
                <c:pt idx="0">
                  <c:v>70.174602344196998</c:v>
                </c:pt>
                <c:pt idx="1">
                  <c:v>87.446033764179759</c:v>
                </c:pt>
                <c:pt idx="2">
                  <c:v>93.364312970492009</c:v>
                </c:pt>
                <c:pt idx="3">
                  <c:v>102.95295799802057</c:v>
                </c:pt>
                <c:pt idx="4">
                  <c:v>117.39418995463585</c:v>
                </c:pt>
                <c:pt idx="5">
                  <c:v>126.94410766829674</c:v>
                </c:pt>
                <c:pt idx="6">
                  <c:v>132.62235527706781</c:v>
                </c:pt>
                <c:pt idx="7">
                  <c:v>140.8121876228663</c:v>
                </c:pt>
                <c:pt idx="8">
                  <c:v>151.39113661100001</c:v>
                </c:pt>
                <c:pt idx="9">
                  <c:v>140.47530040952319</c:v>
                </c:pt>
                <c:pt idx="10">
                  <c:v>134.76050530436027</c:v>
                </c:pt>
                <c:pt idx="11">
                  <c:v>140.34347866776778</c:v>
                </c:pt>
                <c:pt idx="12">
                  <c:v>138.79765946251572</c:v>
                </c:pt>
                <c:pt idx="13">
                  <c:v>130.35750720084872</c:v>
                </c:pt>
                <c:pt idx="14">
                  <c:v>135.30352425153814</c:v>
                </c:pt>
                <c:pt idx="15">
                  <c:v>140.33664074515187</c:v>
                </c:pt>
                <c:pt idx="16">
                  <c:v>113.45703370864506</c:v>
                </c:pt>
              </c:numCache>
            </c:numRef>
          </c:val>
          <c:smooth val="0"/>
          <c:extLst>
            <c:ext xmlns:c16="http://schemas.microsoft.com/office/drawing/2014/chart" uri="{C3380CC4-5D6E-409C-BE32-E72D297353CC}">
              <c16:uniqueId val="{00000002-FAC0-4A4B-80E1-553EDD3344E8}"/>
            </c:ext>
          </c:extLst>
        </c:ser>
        <c:ser>
          <c:idx val="0"/>
          <c:order val="1"/>
          <c:tx>
            <c:strRef>
              <c:f>'Figure 1'!$A$6</c:f>
              <c:strCache>
                <c:ptCount val="1"/>
                <c:pt idx="0">
                  <c:v>Legal commitment</c:v>
                </c:pt>
              </c:strCache>
            </c:strRef>
          </c:tx>
          <c:spPr>
            <a:ln w="28575" cap="rnd">
              <a:solidFill>
                <a:srgbClr val="B7004F"/>
              </a:solidFill>
              <a:prstDash val="sysDash"/>
              <a:round/>
            </a:ln>
            <a:effectLst/>
          </c:spPr>
          <c:marker>
            <c:symbol val="circle"/>
            <c:size val="5"/>
            <c:spPr>
              <a:solidFill>
                <a:srgbClr val="C00000"/>
              </a:solidFill>
              <a:ln w="9525">
                <a:solidFill>
                  <a:srgbClr val="C00000"/>
                </a:solidFill>
              </a:ln>
              <a:effectLst/>
            </c:spPr>
          </c:marker>
          <c:dLbls>
            <c:delete val="1"/>
          </c:dLbls>
          <c:cat>
            <c:strRef>
              <c:f>'Figure 1'!$B$2:$R$2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1'!$B$6:$R$6</c:f>
              <c:numCache>
                <c:formatCode>General</c:formatCode>
                <c:ptCount val="17"/>
                <c:pt idx="11" formatCode="0.0">
                  <c:v>228.09113661100002</c:v>
                </c:pt>
                <c:pt idx="12" formatCode="0.0">
                  <c:v>274.69113661099999</c:v>
                </c:pt>
              </c:numCache>
            </c:numRef>
          </c:val>
          <c:smooth val="0"/>
          <c:extLst>
            <c:ext xmlns:c16="http://schemas.microsoft.com/office/drawing/2014/chart" uri="{C3380CC4-5D6E-409C-BE32-E72D297353CC}">
              <c16:uniqueId val="{00000005-FAC0-4A4B-80E1-553EDD3344E8}"/>
            </c:ext>
          </c:extLst>
        </c:ser>
        <c:ser>
          <c:idx val="1"/>
          <c:order val="2"/>
          <c:tx>
            <c:strRef>
              <c:f>'Figure 1'!$A$11</c:f>
              <c:strCache>
                <c:ptCount val="1"/>
                <c:pt idx="0">
                  <c:v>Projection with Chinese real import data</c:v>
                </c:pt>
              </c:strCache>
            </c:strRef>
          </c:tx>
          <c:spPr>
            <a:ln w="28575" cap="rnd">
              <a:solidFill>
                <a:schemeClr val="accent4"/>
              </a:solidFill>
              <a:prstDash val="solid"/>
              <a:round/>
            </a:ln>
            <a:effectLst/>
          </c:spPr>
          <c:marker>
            <c:symbol val="circle"/>
            <c:size val="5"/>
            <c:spPr>
              <a:solidFill>
                <a:schemeClr val="accent4"/>
              </a:solidFill>
              <a:ln w="9525">
                <a:solidFill>
                  <a:schemeClr val="accent4"/>
                </a:solidFill>
              </a:ln>
              <a:effectLst/>
            </c:spPr>
          </c:marker>
          <c:dPt>
            <c:idx val="8"/>
            <c:marker>
              <c:symbol val="none"/>
            </c:marker>
            <c:bubble3D val="0"/>
            <c:extLst>
              <c:ext xmlns:c16="http://schemas.microsoft.com/office/drawing/2014/chart" uri="{C3380CC4-5D6E-409C-BE32-E72D297353CC}">
                <c16:uniqueId val="{00000008-8C88-4776-95F7-6FF03FF562C5}"/>
              </c:ext>
            </c:extLst>
          </c:dPt>
          <c:dPt>
            <c:idx val="9"/>
            <c:marker>
              <c:symbol val="none"/>
            </c:marker>
            <c:bubble3D val="0"/>
            <c:extLst>
              <c:ext xmlns:c16="http://schemas.microsoft.com/office/drawing/2014/chart" uri="{C3380CC4-5D6E-409C-BE32-E72D297353CC}">
                <c16:uniqueId val="{00000007-8C88-4776-95F7-6FF03FF562C5}"/>
              </c:ext>
            </c:extLst>
          </c:dPt>
          <c:dPt>
            <c:idx val="10"/>
            <c:marker>
              <c:symbol val="none"/>
            </c:marker>
            <c:bubble3D val="0"/>
            <c:extLst>
              <c:ext xmlns:c16="http://schemas.microsoft.com/office/drawing/2014/chart" uri="{C3380CC4-5D6E-409C-BE32-E72D297353CC}">
                <c16:uniqueId val="{00000006-8C88-4776-95F7-6FF03FF562C5}"/>
              </c:ext>
            </c:extLst>
          </c:dPt>
          <c:dPt>
            <c:idx val="11"/>
            <c:marker>
              <c:symbol val="none"/>
            </c:marker>
            <c:bubble3D val="0"/>
            <c:extLst>
              <c:ext xmlns:c16="http://schemas.microsoft.com/office/drawing/2014/chart" uri="{C3380CC4-5D6E-409C-BE32-E72D297353CC}">
                <c16:uniqueId val="{0000000A-8AD1-488F-AC26-77213D512EAC}"/>
              </c:ext>
            </c:extLst>
          </c:dPt>
          <c:dPt>
            <c:idx val="12"/>
            <c:marker>
              <c:symbol val="none"/>
            </c:marker>
            <c:bubble3D val="0"/>
            <c:extLst>
              <c:ext xmlns:c16="http://schemas.microsoft.com/office/drawing/2014/chart" uri="{C3380CC4-5D6E-409C-BE32-E72D297353CC}">
                <c16:uniqueId val="{00000009-8AD1-488F-AC26-77213D512EAC}"/>
              </c:ext>
            </c:extLst>
          </c:dPt>
          <c:dPt>
            <c:idx val="13"/>
            <c:marker>
              <c:symbol val="none"/>
            </c:marker>
            <c:bubble3D val="0"/>
            <c:extLst>
              <c:ext xmlns:c16="http://schemas.microsoft.com/office/drawing/2014/chart" uri="{C3380CC4-5D6E-409C-BE32-E72D297353CC}">
                <c16:uniqueId val="{0000000D-6BFA-4A68-AE63-3701FFB81B12}"/>
              </c:ext>
            </c:extLst>
          </c:dPt>
          <c:dPt>
            <c:idx val="14"/>
            <c:marker>
              <c:symbol val="none"/>
            </c:marker>
            <c:bubble3D val="0"/>
            <c:extLst>
              <c:ext xmlns:c16="http://schemas.microsoft.com/office/drawing/2014/chart" uri="{C3380CC4-5D6E-409C-BE32-E72D297353CC}">
                <c16:uniqueId val="{0000000E-6BFA-4A68-AE63-3701FFB81B12}"/>
              </c:ext>
            </c:extLst>
          </c:dPt>
          <c:dPt>
            <c:idx val="15"/>
            <c:marker>
              <c:symbol val="none"/>
            </c:marker>
            <c:bubble3D val="0"/>
            <c:extLst>
              <c:ext xmlns:c16="http://schemas.microsoft.com/office/drawing/2014/chart" uri="{C3380CC4-5D6E-409C-BE32-E72D297353CC}">
                <c16:uniqueId val="{0000000F-6BFA-4A68-AE63-3701FFB81B12}"/>
              </c:ext>
            </c:extLst>
          </c:dPt>
          <c:dLbls>
            <c:delete val="1"/>
          </c:dLbls>
          <c:cat>
            <c:strRef>
              <c:f>'Figure 1'!$B$2:$R$2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1'!$B$11:$R$11</c:f>
              <c:numCache>
                <c:formatCode>General</c:formatCode>
                <c:ptCount val="17"/>
                <c:pt idx="8" formatCode="0.0">
                  <c:v>151.39113661100001</c:v>
                </c:pt>
                <c:pt idx="9" formatCode="0.0">
                  <c:v>160.37878744243682</c:v>
                </c:pt>
                <c:pt idx="10" formatCode="0.0">
                  <c:v>160.76468777446598</c:v>
                </c:pt>
                <c:pt idx="11" formatCode="0.0">
                  <c:v>158.78576183650659</c:v>
                </c:pt>
                <c:pt idx="12" formatCode="0.0">
                  <c:v>160.51685223203492</c:v>
                </c:pt>
                <c:pt idx="13" formatCode="0.0">
                  <c:v>153.68771474048728</c:v>
                </c:pt>
                <c:pt idx="14" formatCode="0.0">
                  <c:v>166.85425258373235</c:v>
                </c:pt>
                <c:pt idx="15" formatCode="0.0">
                  <c:v>174.81970514460312</c:v>
                </c:pt>
                <c:pt idx="16" formatCode="0.0">
                  <c:v>177.11484077114608</c:v>
                </c:pt>
              </c:numCache>
            </c:numRef>
          </c:val>
          <c:smooth val="0"/>
          <c:extLst>
            <c:ext xmlns:c16="http://schemas.microsoft.com/office/drawing/2014/chart" uri="{C3380CC4-5D6E-409C-BE32-E72D297353CC}">
              <c16:uniqueId val="{00000006-B85A-4B0B-9583-1CD476E43182}"/>
            </c:ext>
          </c:extLst>
        </c:ser>
        <c:ser>
          <c:idx val="3"/>
          <c:order val="3"/>
          <c:tx>
            <c:strRef>
              <c:f>'Figure 1'!$A$5</c:f>
              <c:strCache>
                <c:ptCount val="1"/>
                <c:pt idx="0">
                  <c:v>Nominal exports of covered goods and services</c:v>
                </c:pt>
              </c:strCache>
            </c:strRef>
          </c:tx>
          <c:spPr>
            <a:ln w="28575" cap="rnd">
              <a:solidFill>
                <a:srgbClr val="002060"/>
              </a:solidFill>
              <a:prstDash val="sysDash"/>
              <a:round/>
            </a:ln>
            <a:effectLst/>
          </c:spPr>
          <c:marker>
            <c:symbol val="none"/>
          </c:marker>
          <c:dPt>
            <c:idx val="11"/>
            <c:marker>
              <c:symbol val="none"/>
            </c:marker>
            <c:bubble3D val="0"/>
            <c:extLst>
              <c:ext xmlns:c16="http://schemas.microsoft.com/office/drawing/2014/chart" uri="{C3380CC4-5D6E-409C-BE32-E72D297353CC}">
                <c16:uniqueId val="{0000000D-7403-4B49-8555-420BBE597B6A}"/>
              </c:ext>
            </c:extLst>
          </c:dPt>
          <c:dPt>
            <c:idx val="12"/>
            <c:marker>
              <c:symbol val="none"/>
            </c:marker>
            <c:bubble3D val="0"/>
            <c:extLst>
              <c:ext xmlns:c16="http://schemas.microsoft.com/office/drawing/2014/chart" uri="{C3380CC4-5D6E-409C-BE32-E72D297353CC}">
                <c16:uniqueId val="{0000000E-7403-4B49-8555-420BBE597B6A}"/>
              </c:ext>
            </c:extLst>
          </c:dPt>
          <c:dPt>
            <c:idx val="13"/>
            <c:marker>
              <c:symbol val="none"/>
            </c:marker>
            <c:bubble3D val="0"/>
            <c:extLst>
              <c:ext xmlns:c16="http://schemas.microsoft.com/office/drawing/2014/chart" uri="{C3380CC4-5D6E-409C-BE32-E72D297353CC}">
                <c16:uniqueId val="{0000000F-7403-4B49-8555-420BBE597B6A}"/>
              </c:ext>
            </c:extLst>
          </c:dPt>
          <c:dPt>
            <c:idx val="16"/>
            <c:marker>
              <c:symbol val="circle"/>
              <c:size val="5"/>
              <c:spPr>
                <a:solidFill>
                  <a:srgbClr val="002060"/>
                </a:solidFill>
                <a:ln w="9525">
                  <a:noFill/>
                </a:ln>
                <a:effectLst/>
              </c:spPr>
            </c:marker>
            <c:bubble3D val="0"/>
            <c:extLst>
              <c:ext xmlns:c16="http://schemas.microsoft.com/office/drawing/2014/chart" uri="{C3380CC4-5D6E-409C-BE32-E72D297353CC}">
                <c16:uniqueId val="{00000010-7403-4B49-8555-420BBE597B6A}"/>
              </c:ext>
            </c:extLst>
          </c:dPt>
          <c:dLbls>
            <c:delete val="1"/>
          </c:dLbls>
          <c:cat>
            <c:strRef>
              <c:f>'Figure 1'!$B$2:$R$2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1'!$B$5:$R$5</c:f>
              <c:numCache>
                <c:formatCode>0.0</c:formatCode>
                <c:ptCount val="17"/>
                <c:pt idx="0">
                  <c:v>63.722515755000003</c:v>
                </c:pt>
                <c:pt idx="1">
                  <c:v>82.374561564999993</c:v>
                </c:pt>
                <c:pt idx="2">
                  <c:v>94.225898917999999</c:v>
                </c:pt>
                <c:pt idx="3">
                  <c:v>106.221451081</c:v>
                </c:pt>
                <c:pt idx="4">
                  <c:v>121.132990944</c:v>
                </c:pt>
                <c:pt idx="5">
                  <c:v>130.210659695</c:v>
                </c:pt>
                <c:pt idx="6">
                  <c:v>131.49107183299998</c:v>
                </c:pt>
                <c:pt idx="7">
                  <c:v>138.12759656099999</c:v>
                </c:pt>
                <c:pt idx="8">
                  <c:v>151.39113661100001</c:v>
                </c:pt>
                <c:pt idx="9">
                  <c:v>144.26930994100002</c:v>
                </c:pt>
                <c:pt idx="10">
                  <c:v>137.791686562</c:v>
                </c:pt>
                <c:pt idx="11">
                  <c:v>135.02333087699998</c:v>
                </c:pt>
                <c:pt idx="12">
                  <c:v>156.71535000099999</c:v>
                </c:pt>
                <c:pt idx="13">
                  <c:v>160.560720739</c:v>
                </c:pt>
                <c:pt idx="14">
                  <c:v>159.625561589</c:v>
                </c:pt>
                <c:pt idx="15">
                  <c:v>162.256720398</c:v>
                </c:pt>
                <c:pt idx="16">
                  <c:v>136.46189146500001</c:v>
                </c:pt>
              </c:numCache>
            </c:numRef>
          </c:val>
          <c:smooth val="0"/>
          <c:extLst>
            <c:ext xmlns:c16="http://schemas.microsoft.com/office/drawing/2014/chart" uri="{C3380CC4-5D6E-409C-BE32-E72D297353CC}">
              <c16:uniqueId val="{00000010-9986-487C-8F8C-4AF5A2BF9267}"/>
            </c:ext>
          </c:extLst>
        </c:ser>
        <c:ser>
          <c:idx val="5"/>
          <c:order val="4"/>
          <c:tx>
            <c:strRef>
              <c:f>'Figure 1'!#REF!</c:f>
              <c:strCache>
                <c:ptCount val="1"/>
                <c:pt idx="0">
                  <c:v>#REF!</c:v>
                </c:pt>
              </c:strCache>
            </c:strRef>
          </c:tx>
          <c:spPr>
            <a:ln w="28575" cap="rnd">
              <a:solidFill>
                <a:schemeClr val="accent6"/>
              </a:solidFill>
              <a:round/>
            </a:ln>
            <a:effectLst/>
          </c:spPr>
          <c:marker>
            <c:symbol val="none"/>
          </c:marker>
          <c:dLbls>
            <c:delete val="1"/>
          </c:dLbls>
          <c:cat>
            <c:strRef>
              <c:f>'Figure 1'!$B$2:$R$2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1'!#REF!</c:f>
              <c:numCache>
                <c:formatCode>General</c:formatCode>
                <c:ptCount val="1"/>
                <c:pt idx="0">
                  <c:v>1</c:v>
                </c:pt>
              </c:numCache>
            </c:numRef>
          </c:val>
          <c:smooth val="0"/>
          <c:extLst>
            <c:ext xmlns:c16="http://schemas.microsoft.com/office/drawing/2014/chart" uri="{C3380CC4-5D6E-409C-BE32-E72D297353CC}">
              <c16:uniqueId val="{00000011-254D-45B0-998E-6716B2267025}"/>
            </c:ext>
          </c:extLst>
        </c:ser>
        <c:dLbls>
          <c:dLblPos val="t"/>
          <c:showLegendKey val="0"/>
          <c:showVal val="1"/>
          <c:showCatName val="0"/>
          <c:showSerName val="0"/>
          <c:showPercent val="0"/>
          <c:showBubbleSize val="0"/>
        </c:dLbls>
        <c:smooth val="0"/>
        <c:axId val="686547152"/>
        <c:axId val="672567120"/>
      </c:lineChart>
      <c:catAx>
        <c:axId val="686547152"/>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900" b="1" i="0" u="none" strike="noStrike" kern="1200" baseline="0">
                <a:solidFill>
                  <a:srgbClr val="3C719D"/>
                </a:solidFill>
                <a:latin typeface="Arial Black" panose="020B0A04020102020204" pitchFamily="34" charset="0"/>
                <a:ea typeface="+mn-ea"/>
                <a:cs typeface="+mn-cs"/>
              </a:defRPr>
            </a:pPr>
            <a:endParaRPr lang="en-US"/>
          </a:p>
        </c:txPr>
        <c:crossAx val="672567120"/>
        <c:crosses val="autoZero"/>
        <c:auto val="1"/>
        <c:lblAlgn val="ctr"/>
        <c:lblOffset val="100"/>
        <c:noMultiLvlLbl val="0"/>
      </c:catAx>
      <c:valAx>
        <c:axId val="6725671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900" b="0" i="0" u="none" strike="noStrike" kern="1200" baseline="0">
                <a:solidFill>
                  <a:srgbClr val="3C719D"/>
                </a:solidFill>
                <a:latin typeface="Arial Black" panose="020B0A04020102020204" pitchFamily="34" charset="0"/>
                <a:ea typeface="+mn-ea"/>
                <a:cs typeface="+mn-cs"/>
              </a:defRPr>
            </a:pPr>
            <a:endParaRPr lang="en-US"/>
          </a:p>
        </c:txPr>
        <c:crossAx val="686547152"/>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2"/>
          <c:order val="0"/>
          <c:tx>
            <c:strRef>
              <c:f>'Figure 3b'!$B$11</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3b'!$C$11:$S$11</c15:sqref>
                  </c15:fullRef>
                </c:ext>
              </c:extLst>
              <c:f>'Figure 3b'!$J$11:$S$11</c:f>
              <c:numCache>
                <c:formatCode>0.0</c:formatCode>
                <c:ptCount val="10"/>
                <c:pt idx="0">
                  <c:v>4.2662265797604195E-6</c:v>
                </c:pt>
                <c:pt idx="1">
                  <c:v>3.0928503000000003E-2</c:v>
                </c:pt>
                <c:pt idx="2">
                  <c:v>6.073905372384919E-2</c:v>
                </c:pt>
                <c:pt idx="3">
                  <c:v>8.8128447868644266E-2</c:v>
                </c:pt>
                <c:pt idx="4">
                  <c:v>0.39276714283413239</c:v>
                </c:pt>
                <c:pt idx="5">
                  <c:v>1.3750811188671854</c:v>
                </c:pt>
                <c:pt idx="6">
                  <c:v>1.5352416485803442</c:v>
                </c:pt>
                <c:pt idx="7">
                  <c:v>1.3992679000384189</c:v>
                </c:pt>
                <c:pt idx="8">
                  <c:v>1.5535135520777996</c:v>
                </c:pt>
                <c:pt idx="9">
                  <c:v>0.51651636676690793</c:v>
                </c:pt>
              </c:numCache>
            </c:numRef>
          </c:val>
          <c:smooth val="0"/>
          <c:extLst>
            <c:ext xmlns:c16="http://schemas.microsoft.com/office/drawing/2014/chart" uri="{C3380CC4-5D6E-409C-BE32-E72D297353CC}">
              <c16:uniqueId val="{00000001-859D-4E5F-A6A7-34C7621F2538}"/>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2"/>
          <c:order val="0"/>
          <c:tx>
            <c:strRef>
              <c:f>'Figure 3b'!$B$5</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3b'!$C$5:$S$5</c15:sqref>
                  </c15:fullRef>
                </c:ext>
              </c:extLst>
              <c:f>'Figure 3b'!$J$5:$S$5</c:f>
              <c:numCache>
                <c:formatCode>0.0</c:formatCode>
                <c:ptCount val="10"/>
                <c:pt idx="0">
                  <c:v>14.423137613711155</c:v>
                </c:pt>
                <c:pt idx="1">
                  <c:v>12.224802399000001</c:v>
                </c:pt>
                <c:pt idx="2">
                  <c:v>3.1174693951671557</c:v>
                </c:pt>
                <c:pt idx="3">
                  <c:v>8.1933730273061958</c:v>
                </c:pt>
                <c:pt idx="4">
                  <c:v>17.800317619099904</c:v>
                </c:pt>
                <c:pt idx="5">
                  <c:v>12.206826565466224</c:v>
                </c:pt>
                <c:pt idx="6">
                  <c:v>12.846560194934979</c:v>
                </c:pt>
                <c:pt idx="7">
                  <c:v>13.091947913109648</c:v>
                </c:pt>
                <c:pt idx="8">
                  <c:v>12.396547573123618</c:v>
                </c:pt>
                <c:pt idx="9">
                  <c:v>3.1948319616541974</c:v>
                </c:pt>
              </c:numCache>
            </c:numRef>
          </c:val>
          <c:smooth val="0"/>
          <c:extLst>
            <c:ext xmlns:c16="http://schemas.microsoft.com/office/drawing/2014/chart" uri="{C3380CC4-5D6E-409C-BE32-E72D297353CC}">
              <c16:uniqueId val="{00000000-9ABF-4E0F-B8F5-AB70A52598E1}"/>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ax val="25"/>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5"/>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2"/>
          <c:order val="0"/>
          <c:tx>
            <c:strRef>
              <c:f>'Figure 3b'!$B$23</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3b'!$C$23:$S$23</c15:sqref>
                  </c15:fullRef>
                </c:ext>
              </c:extLst>
              <c:f>'Figure 3b'!$J$23:$S$23</c:f>
              <c:numCache>
                <c:formatCode>0.0</c:formatCode>
                <c:ptCount val="10"/>
                <c:pt idx="0">
                  <c:v>1.0473554782147416</c:v>
                </c:pt>
                <c:pt idx="1">
                  <c:v>0.83945924400000027</c:v>
                </c:pt>
                <c:pt idx="2">
                  <c:v>0.52094044743899315</c:v>
                </c:pt>
                <c:pt idx="3">
                  <c:v>0.19016251040987173</c:v>
                </c:pt>
                <c:pt idx="4">
                  <c:v>1.4492760439269423</c:v>
                </c:pt>
                <c:pt idx="5">
                  <c:v>1.5398989502968203</c:v>
                </c:pt>
                <c:pt idx="6">
                  <c:v>1.2996652806241173</c:v>
                </c:pt>
                <c:pt idx="7">
                  <c:v>1.0385579003057466</c:v>
                </c:pt>
                <c:pt idx="8">
                  <c:v>1.2095395687873409</c:v>
                </c:pt>
                <c:pt idx="9">
                  <c:v>8.9800048633012428E-2</c:v>
                </c:pt>
              </c:numCache>
            </c:numRef>
          </c:val>
          <c:smooth val="0"/>
          <c:extLst>
            <c:ext xmlns:c16="http://schemas.microsoft.com/office/drawing/2014/chart" uri="{C3380CC4-5D6E-409C-BE32-E72D297353CC}">
              <c16:uniqueId val="{00000000-F5FF-4D83-B44D-F37C8098823F}"/>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2"/>
          <c:order val="0"/>
          <c:tx>
            <c:strRef>
              <c:f>'Figure 3b'!$B$14</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3b'!$C$14:$S$14</c15:sqref>
                  </c15:fullRef>
                </c:ext>
              </c:extLst>
              <c:f>'Figure 3b'!$J$14:$S$14</c:f>
              <c:numCache>
                <c:formatCode>0.0</c:formatCode>
                <c:ptCount val="10"/>
                <c:pt idx="0">
                  <c:v>5.1013002686777699E-2</c:v>
                </c:pt>
                <c:pt idx="1">
                  <c:v>0.15188324300000003</c:v>
                </c:pt>
                <c:pt idx="2">
                  <c:v>5.9141302529098265E-2</c:v>
                </c:pt>
                <c:pt idx="3">
                  <c:v>5.9747845038897726E-2</c:v>
                </c:pt>
                <c:pt idx="4">
                  <c:v>1.5712010058296821</c:v>
                </c:pt>
                <c:pt idx="5">
                  <c:v>4.3756739108479721</c:v>
                </c:pt>
                <c:pt idx="6">
                  <c:v>3.7365156716069361</c:v>
                </c:pt>
                <c:pt idx="7">
                  <c:v>1.420163378199041</c:v>
                </c:pt>
                <c:pt idx="8">
                  <c:v>0.32771552318946762</c:v>
                </c:pt>
                <c:pt idx="9">
                  <c:v>4.0583481668248428E-3</c:v>
                </c:pt>
              </c:numCache>
            </c:numRef>
          </c:val>
          <c:smooth val="0"/>
          <c:extLst>
            <c:ext xmlns:c16="http://schemas.microsoft.com/office/drawing/2014/chart" uri="{C3380CC4-5D6E-409C-BE32-E72D297353CC}">
              <c16:uniqueId val="{00000000-996D-45D9-8327-FBF6B53F0C19}"/>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1"/>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3b'!$B$8</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3b'!$C$8:$S$8</c15:sqref>
                  </c15:fullRef>
                </c:ext>
              </c:extLst>
              <c:f>'Figure 3b'!$J$8:$S$8</c:f>
              <c:numCache>
                <c:formatCode>0.0</c:formatCode>
                <c:ptCount val="10"/>
                <c:pt idx="0">
                  <c:v>0.55996048760370454</c:v>
                </c:pt>
                <c:pt idx="1">
                  <c:v>0.97255917900000011</c:v>
                </c:pt>
                <c:pt idx="2">
                  <c:v>0.91994588204577421</c:v>
                </c:pt>
                <c:pt idx="3">
                  <c:v>0.72167371610482822</c:v>
                </c:pt>
                <c:pt idx="4">
                  <c:v>2.3039273913531151</c:v>
                </c:pt>
                <c:pt idx="5">
                  <c:v>1.1436534722289655</c:v>
                </c:pt>
                <c:pt idx="6">
                  <c:v>2.0097424792836538</c:v>
                </c:pt>
                <c:pt idx="7">
                  <c:v>1.3610264417307774</c:v>
                </c:pt>
                <c:pt idx="8">
                  <c:v>1.4497528113962486</c:v>
                </c:pt>
                <c:pt idx="9">
                  <c:v>0.22721457029356829</c:v>
                </c:pt>
              </c:numCache>
            </c:numRef>
          </c:val>
          <c:smooth val="0"/>
          <c:extLst>
            <c:ext xmlns:c16="http://schemas.microsoft.com/office/drawing/2014/chart" uri="{C3380CC4-5D6E-409C-BE32-E72D297353CC}">
              <c16:uniqueId val="{00000001-137E-4A31-8838-9B8970F4AE48}"/>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2"/>
          <c:order val="0"/>
          <c:tx>
            <c:strRef>
              <c:f>'Figure 3b'!$B$20</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3b'!$C$20:$S$20</c15:sqref>
                  </c15:fullRef>
                </c:ext>
              </c:extLst>
              <c:f>'Figure 3b'!$J$20:$S$20</c:f>
              <c:numCache>
                <c:formatCode>0.0</c:formatCode>
                <c:ptCount val="10"/>
                <c:pt idx="0">
                  <c:v>0.33492590411375406</c:v>
                </c:pt>
                <c:pt idx="1">
                  <c:v>0.23719100600000004</c:v>
                </c:pt>
                <c:pt idx="2">
                  <c:v>0.1989685416917629</c:v>
                </c:pt>
                <c:pt idx="3">
                  <c:v>0.87586571145954628</c:v>
                </c:pt>
                <c:pt idx="4">
                  <c:v>2.0859435879539427</c:v>
                </c:pt>
                <c:pt idx="5">
                  <c:v>0.76508732118070455</c:v>
                </c:pt>
                <c:pt idx="6">
                  <c:v>0.37408776986781755</c:v>
                </c:pt>
                <c:pt idx="7">
                  <c:v>0.33531915600661949</c:v>
                </c:pt>
                <c:pt idx="8">
                  <c:v>0.34101171629093197</c:v>
                </c:pt>
                <c:pt idx="9">
                  <c:v>0.25697522910971898</c:v>
                </c:pt>
              </c:numCache>
            </c:numRef>
          </c:val>
          <c:smooth val="0"/>
          <c:extLst>
            <c:ext xmlns:c16="http://schemas.microsoft.com/office/drawing/2014/chart" uri="{C3380CC4-5D6E-409C-BE32-E72D297353CC}">
              <c16:uniqueId val="{00000003-58C5-4782-B2C8-E099BE3B49DB}"/>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2"/>
          <c:order val="0"/>
          <c:tx>
            <c:strRef>
              <c:f>'Figure 3b'!$B$17</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3b'!$C$17:$S$17</c15:sqref>
                  </c15:fullRef>
                </c:ext>
              </c:extLst>
              <c:f>'Figure 3b'!$J$17:$S$17</c:f>
              <c:numCache>
                <c:formatCode>0.0</c:formatCode>
                <c:ptCount val="10"/>
                <c:pt idx="0">
                  <c:v>0.21479195536859663</c:v>
                </c:pt>
                <c:pt idx="1">
                  <c:v>0.35319800600000006</c:v>
                </c:pt>
                <c:pt idx="2">
                  <c:v>0.10613212231354034</c:v>
                </c:pt>
                <c:pt idx="3">
                  <c:v>5.6846711017752176E-2</c:v>
                </c:pt>
                <c:pt idx="4">
                  <c:v>0.72102981821224277</c:v>
                </c:pt>
                <c:pt idx="5">
                  <c:v>0.66402548233627035</c:v>
                </c:pt>
                <c:pt idx="6">
                  <c:v>0.28240040623031609</c:v>
                </c:pt>
                <c:pt idx="7">
                  <c:v>0.34246869453493983</c:v>
                </c:pt>
                <c:pt idx="8">
                  <c:v>0.47555777914854264</c:v>
                </c:pt>
                <c:pt idx="9">
                  <c:v>1.6669599258123082E-2</c:v>
                </c:pt>
              </c:numCache>
            </c:numRef>
          </c:val>
          <c:smooth val="0"/>
          <c:extLst>
            <c:ext xmlns:c16="http://schemas.microsoft.com/office/drawing/2014/chart" uri="{C3380CC4-5D6E-409C-BE32-E72D297353CC}">
              <c16:uniqueId val="{00000002-DCB1-4AD8-AE7F-BF5A6F696C46}"/>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0.2"/>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3b'!$B$26</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3b'!$C$26:$S$26</c15:sqref>
                  </c15:fullRef>
                </c:ext>
              </c:extLst>
              <c:f>'Figure 3b'!$J$26:$S$26</c:f>
              <c:numCache>
                <c:formatCode>0.0</c:formatCode>
                <c:ptCount val="10"/>
                <c:pt idx="0">
                  <c:v>0.98755948387117098</c:v>
                </c:pt>
                <c:pt idx="1">
                  <c:v>0.95574459800000011</c:v>
                </c:pt>
                <c:pt idx="2">
                  <c:v>0.60714253475352975</c:v>
                </c:pt>
                <c:pt idx="3">
                  <c:v>0.42216084336641879</c:v>
                </c:pt>
                <c:pt idx="4">
                  <c:v>0.48622235461510815</c:v>
                </c:pt>
                <c:pt idx="5">
                  <c:v>0.51120632423491941</c:v>
                </c:pt>
                <c:pt idx="6">
                  <c:v>0.3633206500336264</c:v>
                </c:pt>
                <c:pt idx="7">
                  <c:v>0.45397358491053841</c:v>
                </c:pt>
                <c:pt idx="8">
                  <c:v>0.42633148618032668</c:v>
                </c:pt>
                <c:pt idx="9">
                  <c:v>0.3052878811186307</c:v>
                </c:pt>
              </c:numCache>
            </c:numRef>
          </c:val>
          <c:smooth val="0"/>
          <c:extLst>
            <c:ext xmlns:c16="http://schemas.microsoft.com/office/drawing/2014/chart" uri="{C3380CC4-5D6E-409C-BE32-E72D297353CC}">
              <c16:uniqueId val="{00000001-594D-4AD1-9E10-F3A5B94AF5E2}"/>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0.30000000000000004"/>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3b'!$B$29</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3b'!$C$2:$S$2</c15:sqref>
                  </c15:fullRef>
                </c:ext>
              </c:extLst>
              <c:f>'Figure 3b'!$J$2:$S$2</c:f>
              <c:numCache>
                <c:formatCode>0</c:formatCode>
                <c:ptCount val="10"/>
                <c:pt idx="0">
                  <c:v>2016</c:v>
                </c:pt>
                <c:pt idx="1">
                  <c:v>2017</c:v>
                </c:pt>
                <c:pt idx="2">
                  <c:v>2018</c:v>
                </c:pt>
                <c:pt idx="3">
                  <c:v>2019</c:v>
                </c:pt>
                <c:pt idx="4">
                  <c:v>2020</c:v>
                </c:pt>
                <c:pt idx="5">
                  <c:v>2021</c:v>
                </c:pt>
                <c:pt idx="6">
                  <c:v>2022</c:v>
                </c:pt>
                <c:pt idx="7">
                  <c:v>2023</c:v>
                </c:pt>
                <c:pt idx="8">
                  <c:v>2024</c:v>
                </c:pt>
                <c:pt idx="9">
                  <c:v>2025</c:v>
                </c:pt>
              </c:numCache>
            </c:numRef>
          </c:cat>
          <c:val>
            <c:numRef>
              <c:extLst>
                <c:ext xmlns:c15="http://schemas.microsoft.com/office/drawing/2012/chart" uri="{02D57815-91ED-43cb-92C2-25804820EDAC}">
                  <c15:fullRef>
                    <c15:sqref>'Figure 3b'!$C$29:$S$29</c15:sqref>
                  </c15:fullRef>
                </c:ext>
              </c:extLst>
              <c:f>'Figure 3b'!$J$29:$S$29</c:f>
              <c:numCache>
                <c:formatCode>0.0</c:formatCode>
                <c:ptCount val="10"/>
                <c:pt idx="0">
                  <c:v>5.5385978207135746</c:v>
                </c:pt>
                <c:pt idx="1">
                  <c:v>5.1617617980000006</c:v>
                </c:pt>
                <c:pt idx="2">
                  <c:v>4.8458196293416398</c:v>
                </c:pt>
                <c:pt idx="3">
                  <c:v>4.5335130397920791</c:v>
                </c:pt>
                <c:pt idx="4">
                  <c:v>7.5898207721998023</c:v>
                </c:pt>
                <c:pt idx="5">
                  <c:v>6.4818379230984196</c:v>
                </c:pt>
                <c:pt idx="6">
                  <c:v>5.5390138135185225</c:v>
                </c:pt>
                <c:pt idx="7">
                  <c:v>6.495346493679067</c:v>
                </c:pt>
                <c:pt idx="8">
                  <c:v>6.775514292033999</c:v>
                </c:pt>
                <c:pt idx="9">
                  <c:v>5.2868513602596003</c:v>
                </c:pt>
              </c:numCache>
            </c:numRef>
          </c:val>
          <c:smooth val="0"/>
          <c:extLst>
            <c:ext xmlns:c16="http://schemas.microsoft.com/office/drawing/2014/chart" uri="{C3380CC4-5D6E-409C-BE32-E72D297353CC}">
              <c16:uniqueId val="{00000002-95C4-4D0A-8DFA-58ED07983D22}"/>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3"/>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2"/>
          <c:order val="0"/>
          <c:tx>
            <c:strRef>
              <c:f>'Figure 4a'!$A$3</c:f>
              <c:strCache>
                <c:ptCount val="1"/>
                <c:pt idx="0">
                  <c:v>Nominal covered exports</c:v>
                </c:pt>
              </c:strCache>
            </c:strRef>
          </c:tx>
          <c:spPr>
            <a:ln w="28575" cap="rnd">
              <a:solidFill>
                <a:srgbClr val="002060"/>
              </a:solidFill>
              <a:prstDash val="sysDash"/>
              <a:round/>
            </a:ln>
            <a:effectLst/>
          </c:spPr>
          <c:marker>
            <c:symbol val="none"/>
          </c:marker>
          <c:dPt>
            <c:idx val="16"/>
            <c:marker>
              <c:symbol val="circle"/>
              <c:size val="5"/>
              <c:spPr>
                <a:solidFill>
                  <a:srgbClr val="002060"/>
                </a:solidFill>
                <a:ln w="9525">
                  <a:solidFill>
                    <a:srgbClr val="002060"/>
                  </a:solidFill>
                </a:ln>
                <a:effectLst/>
              </c:spPr>
            </c:marker>
            <c:bubble3D val="0"/>
            <c:extLst>
              <c:ext xmlns:c16="http://schemas.microsoft.com/office/drawing/2014/chart" uri="{C3380CC4-5D6E-409C-BE32-E72D297353CC}">
                <c16:uniqueId val="{00000000-3EDC-4B9F-A8B4-D759882D5B3C}"/>
              </c:ext>
            </c:extLst>
          </c:dPt>
          <c:dLbls>
            <c:delete val="1"/>
          </c:dLbls>
          <c:cat>
            <c:strRef>
              <c:f>'Figure 4a'!$B$2:$R$2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4a'!$B$3:$R$3</c:f>
              <c:numCache>
                <c:formatCode>0.0</c:formatCode>
                <c:ptCount val="17"/>
                <c:pt idx="0">
                  <c:v>16.13</c:v>
                </c:pt>
                <c:pt idx="1">
                  <c:v>20.516999999999999</c:v>
                </c:pt>
                <c:pt idx="2">
                  <c:v>25.254999999999999</c:v>
                </c:pt>
                <c:pt idx="3">
                  <c:v>29.850999999999999</c:v>
                </c:pt>
                <c:pt idx="4">
                  <c:v>35.225999999999999</c:v>
                </c:pt>
                <c:pt idx="5">
                  <c:v>41.645000000000003</c:v>
                </c:pt>
                <c:pt idx="6">
                  <c:v>46.823999999999998</c:v>
                </c:pt>
                <c:pt idx="7">
                  <c:v>53.396999999999998</c:v>
                </c:pt>
                <c:pt idx="8">
                  <c:v>56.128999999999998</c:v>
                </c:pt>
                <c:pt idx="9">
                  <c:v>58.622</c:v>
                </c:pt>
                <c:pt idx="10">
                  <c:v>59.649000000000001</c:v>
                </c:pt>
                <c:pt idx="11">
                  <c:v>41.085999999999999</c:v>
                </c:pt>
                <c:pt idx="12">
                  <c:v>40.210999999999999</c:v>
                </c:pt>
                <c:pt idx="13">
                  <c:v>42.723999999999997</c:v>
                </c:pt>
                <c:pt idx="14">
                  <c:v>47.713000000000001</c:v>
                </c:pt>
                <c:pt idx="15">
                  <c:v>55.024999999999999</c:v>
                </c:pt>
                <c:pt idx="16">
                  <c:v>56.954999999999998</c:v>
                </c:pt>
              </c:numCache>
            </c:numRef>
          </c:val>
          <c:smooth val="0"/>
          <c:extLst>
            <c:ext xmlns:c16="http://schemas.microsoft.com/office/drawing/2014/chart" uri="{C3380CC4-5D6E-409C-BE32-E72D297353CC}">
              <c16:uniqueId val="{00000001-3EDC-4B9F-A8B4-D759882D5B3C}"/>
            </c:ext>
          </c:extLst>
        </c:ser>
        <c:ser>
          <c:idx val="0"/>
          <c:order val="1"/>
          <c:tx>
            <c:strRef>
              <c:f>'Figure 3a'!#REF!</c:f>
              <c:strCache>
                <c:ptCount val="1"/>
                <c:pt idx="0">
                  <c:v>#REF!</c:v>
                </c:pt>
              </c:strCache>
            </c:strRef>
          </c:tx>
          <c:spPr>
            <a:ln w="28575" cap="rnd">
              <a:solidFill>
                <a:schemeClr val="accent1"/>
              </a:solidFill>
              <a:round/>
            </a:ln>
            <a:effectLst/>
          </c:spPr>
          <c:marker>
            <c:symbol val="none"/>
          </c:marker>
          <c:dLbls>
            <c:delete val="1"/>
          </c:dLbls>
          <c:cat>
            <c:strRef>
              <c:f>'Figure 4a'!$B$2:$R$2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3a'!#REF!</c:f>
              <c:numCache>
                <c:formatCode>General</c:formatCode>
                <c:ptCount val="1"/>
                <c:pt idx="0">
                  <c:v>1</c:v>
                </c:pt>
              </c:numCache>
            </c:numRef>
          </c:val>
          <c:smooth val="0"/>
          <c:extLst>
            <c:ext xmlns:c16="http://schemas.microsoft.com/office/drawing/2014/chart" uri="{C3380CC4-5D6E-409C-BE32-E72D297353CC}">
              <c16:uniqueId val="{00000004-3EDC-4B9F-A8B4-D759882D5B3C}"/>
            </c:ext>
          </c:extLst>
        </c:ser>
        <c:ser>
          <c:idx val="3"/>
          <c:order val="2"/>
          <c:tx>
            <c:strRef>
              <c:f>'Figure 4a'!$A$4</c:f>
              <c:strCache>
                <c:ptCount val="1"/>
                <c:pt idx="0">
                  <c:v>Legal commitment</c:v>
                </c:pt>
              </c:strCache>
            </c:strRef>
          </c:tx>
          <c:spPr>
            <a:ln w="28575" cap="rnd">
              <a:solidFill>
                <a:srgbClr val="B7004F"/>
              </a:solidFill>
              <a:prstDash val="sysDash"/>
              <a:round/>
            </a:ln>
            <a:effectLst/>
          </c:spPr>
          <c:marker>
            <c:symbol val="circle"/>
            <c:size val="5"/>
            <c:spPr>
              <a:solidFill>
                <a:srgbClr val="B7004F"/>
              </a:solidFill>
              <a:ln w="9525">
                <a:solidFill>
                  <a:srgbClr val="B7004F"/>
                </a:solidFill>
              </a:ln>
              <a:effectLst/>
            </c:spPr>
          </c:marker>
          <c:dPt>
            <c:idx val="11"/>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5-3EDC-4B9F-A8B4-D759882D5B3C}"/>
              </c:ext>
            </c:extLst>
          </c:dPt>
          <c:dPt>
            <c:idx val="12"/>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6-3EDC-4B9F-A8B4-D759882D5B3C}"/>
              </c:ext>
            </c:extLst>
          </c:dPt>
          <c:dPt>
            <c:idx val="13"/>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7-3EDC-4B9F-A8B4-D759882D5B3C}"/>
              </c:ext>
            </c:extLst>
          </c:dPt>
          <c:dLbls>
            <c:delete val="1"/>
          </c:dLbls>
          <c:cat>
            <c:strRef>
              <c:f>'Figure 4a'!$B$2:$R$2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4a'!$B$4:$R$4</c:f>
              <c:numCache>
                <c:formatCode>0.0</c:formatCode>
                <c:ptCount val="17"/>
                <c:pt idx="11">
                  <c:v>68.929000000000002</c:v>
                </c:pt>
                <c:pt idx="12">
                  <c:v>81.228999999999999</c:v>
                </c:pt>
              </c:numCache>
            </c:numRef>
          </c:val>
          <c:smooth val="0"/>
          <c:extLst>
            <c:ext xmlns:c16="http://schemas.microsoft.com/office/drawing/2014/chart" uri="{C3380CC4-5D6E-409C-BE32-E72D297353CC}">
              <c16:uniqueId val="{00000008-3EDC-4B9F-A8B4-D759882D5B3C}"/>
            </c:ext>
          </c:extLst>
        </c:ser>
        <c:ser>
          <c:idx val="1"/>
          <c:order val="3"/>
          <c:tx>
            <c:strRef>
              <c:f>'Figure 4a'!$A$15</c:f>
              <c:strCache>
                <c:ptCount val="1"/>
                <c:pt idx="0">
                  <c:v>Projection with Chinese real import data</c:v>
                </c:pt>
              </c:strCache>
            </c:strRef>
          </c:tx>
          <c:spPr>
            <a:ln w="28575" cap="rnd">
              <a:solidFill>
                <a:srgbClr val="FD9717"/>
              </a:solidFill>
              <a:prstDash val="solid"/>
              <a:round/>
            </a:ln>
            <a:effectLst/>
          </c:spPr>
          <c:marker>
            <c:symbol val="none"/>
          </c:marker>
          <c:dPt>
            <c:idx val="13"/>
            <c:marker>
              <c:symbol val="none"/>
            </c:marker>
            <c:bubble3D val="0"/>
            <c:extLst>
              <c:ext xmlns:c16="http://schemas.microsoft.com/office/drawing/2014/chart" uri="{C3380CC4-5D6E-409C-BE32-E72D297353CC}">
                <c16:uniqueId val="{00000009-3EDC-4B9F-A8B4-D759882D5B3C}"/>
              </c:ext>
            </c:extLst>
          </c:dPt>
          <c:dPt>
            <c:idx val="14"/>
            <c:marker>
              <c:symbol val="none"/>
            </c:marker>
            <c:bubble3D val="0"/>
            <c:extLst>
              <c:ext xmlns:c16="http://schemas.microsoft.com/office/drawing/2014/chart" uri="{C3380CC4-5D6E-409C-BE32-E72D297353CC}">
                <c16:uniqueId val="{0000000A-3EDC-4B9F-A8B4-D759882D5B3C}"/>
              </c:ext>
            </c:extLst>
          </c:dPt>
          <c:dPt>
            <c:idx val="15"/>
            <c:marker>
              <c:symbol val="none"/>
            </c:marker>
            <c:bubble3D val="0"/>
            <c:extLst>
              <c:ext xmlns:c16="http://schemas.microsoft.com/office/drawing/2014/chart" uri="{C3380CC4-5D6E-409C-BE32-E72D297353CC}">
                <c16:uniqueId val="{0000000B-3EDC-4B9F-A8B4-D759882D5B3C}"/>
              </c:ext>
            </c:extLst>
          </c:dPt>
          <c:dPt>
            <c:idx val="16"/>
            <c:marker>
              <c:symbol val="circle"/>
              <c:size val="5"/>
              <c:spPr>
                <a:solidFill>
                  <a:schemeClr val="accent2"/>
                </a:solidFill>
                <a:ln w="9525">
                  <a:solidFill>
                    <a:schemeClr val="accent2"/>
                  </a:solidFill>
                </a:ln>
                <a:effectLst/>
              </c:spPr>
            </c:marker>
            <c:bubble3D val="0"/>
            <c:extLst>
              <c:ext xmlns:c16="http://schemas.microsoft.com/office/drawing/2014/chart" uri="{C3380CC4-5D6E-409C-BE32-E72D297353CC}">
                <c16:uniqueId val="{0000000C-3EDC-4B9F-A8B4-D759882D5B3C}"/>
              </c:ext>
            </c:extLst>
          </c:dPt>
          <c:dLbls>
            <c:delete val="1"/>
          </c:dLbls>
          <c:cat>
            <c:strRef>
              <c:f>'Figure 4a'!$B$2:$R$2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4a'!$B$15:$R$15</c:f>
              <c:numCache>
                <c:formatCode>0.0</c:formatCode>
                <c:ptCount val="17"/>
                <c:pt idx="8">
                  <c:v>56.128999999999998</c:v>
                </c:pt>
                <c:pt idx="9">
                  <c:v>58.332586650968231</c:v>
                </c:pt>
                <c:pt idx="10">
                  <c:v>57.320293481227431</c:v>
                </c:pt>
                <c:pt idx="11">
                  <c:v>45.728369484287221</c:v>
                </c:pt>
                <c:pt idx="12">
                  <c:v>42.549045742975004</c:v>
                </c:pt>
                <c:pt idx="13">
                  <c:v>43.324982187270564</c:v>
                </c:pt>
                <c:pt idx="14">
                  <c:v>56.024837844476195</c:v>
                </c:pt>
                <c:pt idx="15">
                  <c:v>62.70864948303165</c:v>
                </c:pt>
                <c:pt idx="16">
                  <c:v>64.149143016771731</c:v>
                </c:pt>
              </c:numCache>
            </c:numRef>
          </c:val>
          <c:smooth val="0"/>
          <c:extLst>
            <c:ext xmlns:c16="http://schemas.microsoft.com/office/drawing/2014/chart" uri="{C3380CC4-5D6E-409C-BE32-E72D297353CC}">
              <c16:uniqueId val="{0000000D-3EDC-4B9F-A8B4-D759882D5B3C}"/>
            </c:ext>
          </c:extLst>
        </c:ser>
        <c:ser>
          <c:idx val="4"/>
          <c:order val="4"/>
          <c:tx>
            <c:strRef>
              <c:f>'Figure 3a'!#REF!</c:f>
              <c:strCache>
                <c:ptCount val="1"/>
                <c:pt idx="0">
                  <c:v>#REF!</c:v>
                </c:pt>
              </c:strCache>
            </c:strRef>
          </c:tx>
          <c:spPr>
            <a:ln w="28575" cap="rnd">
              <a:solidFill>
                <a:schemeClr val="accent5"/>
              </a:solidFill>
              <a:round/>
            </a:ln>
            <a:effectLst/>
          </c:spPr>
          <c:marker>
            <c:symbol val="none"/>
          </c:marker>
          <c:dLbls>
            <c:delete val="1"/>
          </c:dLbls>
          <c:cat>
            <c:strRef>
              <c:f>'Figure 4a'!$B$2:$R$2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3a'!#REF!</c:f>
              <c:numCache>
                <c:formatCode>General</c:formatCode>
                <c:ptCount val="1"/>
                <c:pt idx="0">
                  <c:v>1</c:v>
                </c:pt>
              </c:numCache>
            </c:numRef>
          </c:val>
          <c:smooth val="0"/>
          <c:extLst>
            <c:ext xmlns:c16="http://schemas.microsoft.com/office/drawing/2014/chart" uri="{C3380CC4-5D6E-409C-BE32-E72D297353CC}">
              <c16:uniqueId val="{0000000A-8BF7-4EF9-B6C7-080041026070}"/>
            </c:ext>
          </c:extLst>
        </c:ser>
        <c:ser>
          <c:idx val="5"/>
          <c:order val="5"/>
          <c:tx>
            <c:strRef>
              <c:f>'Figure 4a'!$A$6</c:f>
              <c:strCache>
                <c:ptCount val="1"/>
                <c:pt idx="0">
                  <c:v>Real covered exports</c:v>
                </c:pt>
              </c:strCache>
            </c:strRef>
          </c:tx>
          <c:spPr>
            <a:ln w="28575" cap="rnd">
              <a:solidFill>
                <a:srgbClr val="002060"/>
              </a:solidFill>
              <a:round/>
            </a:ln>
            <a:effectLst/>
          </c:spPr>
          <c:marker>
            <c:symbol val="none"/>
          </c:marker>
          <c:dPt>
            <c:idx val="16"/>
            <c:marker>
              <c:symbol val="circle"/>
              <c:size val="5"/>
              <c:spPr>
                <a:solidFill>
                  <a:srgbClr val="002060"/>
                </a:solidFill>
                <a:ln w="9525">
                  <a:noFill/>
                </a:ln>
                <a:effectLst/>
              </c:spPr>
            </c:marker>
            <c:bubble3D val="0"/>
            <c:extLst>
              <c:ext xmlns:c16="http://schemas.microsoft.com/office/drawing/2014/chart" uri="{C3380CC4-5D6E-409C-BE32-E72D297353CC}">
                <c16:uniqueId val="{0000000A-9E01-412B-86A0-3F37B20F5098}"/>
              </c:ext>
            </c:extLst>
          </c:dPt>
          <c:dLbls>
            <c:delete val="1"/>
          </c:dLbls>
          <c:cat>
            <c:strRef>
              <c:f>'Figure 4a'!$B$2:$R$2</c:f>
              <c:strCach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strCache>
            </c:strRef>
          </c:cat>
          <c:val>
            <c:numRef>
              <c:f>'Figure 4a'!$B$6:$R$6</c:f>
              <c:numCache>
                <c:formatCode>0.0</c:formatCode>
                <c:ptCount val="17"/>
                <c:pt idx="0">
                  <c:v>19.289551353497473</c:v>
                </c:pt>
                <c:pt idx="1">
                  <c:v>23.723836367622447</c:v>
                </c:pt>
                <c:pt idx="2">
                  <c:v>28.07548575982014</c:v>
                </c:pt>
                <c:pt idx="3">
                  <c:v>32.520415545784871</c:v>
                </c:pt>
                <c:pt idx="4">
                  <c:v>37.629200156772306</c:v>
                </c:pt>
                <c:pt idx="5">
                  <c:v>43.431597866684136</c:v>
                </c:pt>
                <c:pt idx="6">
                  <c:v>48.847299090914873</c:v>
                </c:pt>
                <c:pt idx="7">
                  <c:v>54.796480185341551</c:v>
                </c:pt>
                <c:pt idx="8">
                  <c:v>56.128999999999998</c:v>
                </c:pt>
                <c:pt idx="9">
                  <c:v>56.955925273888219</c:v>
                </c:pt>
                <c:pt idx="10">
                  <c:v>56.971292291029322</c:v>
                </c:pt>
                <c:pt idx="11">
                  <c:v>39.145853222582367</c:v>
                </c:pt>
                <c:pt idx="12">
                  <c:v>36.01925876161684</c:v>
                </c:pt>
                <c:pt idx="13">
                  <c:v>36.072181512542606</c:v>
                </c:pt>
                <c:pt idx="14">
                  <c:v>38.596349310996153</c:v>
                </c:pt>
                <c:pt idx="15">
                  <c:v>43.04198284891384</c:v>
                </c:pt>
                <c:pt idx="16">
                  <c:v>43.438369453799965</c:v>
                </c:pt>
              </c:numCache>
            </c:numRef>
          </c:val>
          <c:smooth val="0"/>
          <c:extLst>
            <c:ext xmlns:c16="http://schemas.microsoft.com/office/drawing/2014/chart" uri="{C3380CC4-5D6E-409C-BE32-E72D297353CC}">
              <c16:uniqueId val="{0000000A-E377-43EB-9946-686C39BFD956}"/>
            </c:ext>
          </c:extLst>
        </c:ser>
        <c:dLbls>
          <c:dLblPos val="t"/>
          <c:showLegendKey val="0"/>
          <c:showVal val="1"/>
          <c:showCatName val="0"/>
          <c:showSerName val="0"/>
          <c:showPercent val="0"/>
          <c:showBubbleSize val="0"/>
        </c:dLbls>
        <c:smooth val="0"/>
        <c:axId val="686547152"/>
        <c:axId val="672567120"/>
      </c:lineChart>
      <c:catAx>
        <c:axId val="686547152"/>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1" i="0" u="none" strike="noStrike" kern="1200" baseline="0">
                <a:solidFill>
                  <a:srgbClr val="3C719D"/>
                </a:solidFill>
                <a:latin typeface="Arial Black" panose="020B0A04020102020204" pitchFamily="34" charset="0"/>
                <a:ea typeface="+mn-ea"/>
                <a:cs typeface="+mn-cs"/>
              </a:defRPr>
            </a:pPr>
            <a:endParaRPr lang="en-US"/>
          </a:p>
        </c:txPr>
        <c:crossAx val="672567120"/>
        <c:crosses val="autoZero"/>
        <c:auto val="1"/>
        <c:lblAlgn val="ctr"/>
        <c:lblOffset val="100"/>
        <c:tickLblSkip val="2"/>
        <c:tickMarkSkip val="2"/>
        <c:noMultiLvlLbl val="0"/>
      </c:catAx>
      <c:valAx>
        <c:axId val="6725671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686547152"/>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2"/>
          <c:order val="0"/>
          <c:tx>
            <c:strRef>
              <c:f>'Figure 2a'!$A$3</c:f>
              <c:strCache>
                <c:ptCount val="1"/>
                <c:pt idx="0">
                  <c:v>Nominal covered exports</c:v>
                </c:pt>
              </c:strCache>
            </c:strRef>
          </c:tx>
          <c:spPr>
            <a:ln w="28575" cap="rnd">
              <a:solidFill>
                <a:srgbClr val="002060"/>
              </a:solidFill>
              <a:prstDash val="sysDash"/>
              <a:round/>
            </a:ln>
            <a:effectLst/>
          </c:spPr>
          <c:marker>
            <c:symbol val="none"/>
          </c:marker>
          <c:dPt>
            <c:idx val="16"/>
            <c:marker>
              <c:symbol val="circle"/>
              <c:size val="5"/>
              <c:spPr>
                <a:solidFill>
                  <a:srgbClr val="002060"/>
                </a:solidFill>
                <a:ln w="9525">
                  <a:solidFill>
                    <a:srgbClr val="002060"/>
                  </a:solidFill>
                </a:ln>
                <a:effectLst/>
              </c:spPr>
            </c:marker>
            <c:bubble3D val="0"/>
            <c:extLst>
              <c:ext xmlns:c16="http://schemas.microsoft.com/office/drawing/2014/chart" uri="{C3380CC4-5D6E-409C-BE32-E72D297353CC}">
                <c16:uniqueId val="{0000001B-1C3D-4222-92C1-37A7E70AF813}"/>
              </c:ext>
            </c:extLst>
          </c:dPt>
          <c:dLbls>
            <c:delete val="1"/>
          </c:dLbls>
          <c:cat>
            <c:numRef>
              <c:f>'Figure 2a'!$B$2:$R$2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2a'!$B$3:$R$3</c:f>
              <c:numCache>
                <c:formatCode>0.0</c:formatCode>
                <c:ptCount val="17"/>
                <c:pt idx="0">
                  <c:v>33.513334047999997</c:v>
                </c:pt>
                <c:pt idx="1">
                  <c:v>42.562709468000001</c:v>
                </c:pt>
                <c:pt idx="2">
                  <c:v>47.406058438000002</c:v>
                </c:pt>
                <c:pt idx="3">
                  <c:v>47.375194829000002</c:v>
                </c:pt>
                <c:pt idx="4">
                  <c:v>57.083915707999999</c:v>
                </c:pt>
                <c:pt idx="5">
                  <c:v>61.874555977999997</c:v>
                </c:pt>
                <c:pt idx="6">
                  <c:v>61.563086837</c:v>
                </c:pt>
                <c:pt idx="7">
                  <c:v>60.037147410000003</c:v>
                </c:pt>
                <c:pt idx="8">
                  <c:v>66.684999246000004</c:v>
                </c:pt>
                <c:pt idx="9">
                  <c:v>67.214019753000002</c:v>
                </c:pt>
                <c:pt idx="10">
                  <c:v>59.769052621</c:v>
                </c:pt>
                <c:pt idx="11">
                  <c:v>56.941011733000003</c:v>
                </c:pt>
                <c:pt idx="12">
                  <c:v>67.254277445</c:v>
                </c:pt>
                <c:pt idx="13">
                  <c:v>65.362427128999997</c:v>
                </c:pt>
                <c:pt idx="14">
                  <c:v>62.352048177999997</c:v>
                </c:pt>
                <c:pt idx="15">
                  <c:v>67.468258497999997</c:v>
                </c:pt>
                <c:pt idx="16">
                  <c:v>65.162471432000004</c:v>
                </c:pt>
              </c:numCache>
            </c:numRef>
          </c:val>
          <c:smooth val="0"/>
          <c:extLst>
            <c:ext xmlns:c16="http://schemas.microsoft.com/office/drawing/2014/chart" uri="{C3380CC4-5D6E-409C-BE32-E72D297353CC}">
              <c16:uniqueId val="{00000003-1C3D-4222-92C1-37A7E70AF813}"/>
            </c:ext>
          </c:extLst>
        </c:ser>
        <c:ser>
          <c:idx val="3"/>
          <c:order val="1"/>
          <c:tx>
            <c:strRef>
              <c:f>'Figure 2a'!$A$4</c:f>
              <c:strCache>
                <c:ptCount val="1"/>
                <c:pt idx="0">
                  <c:v>Legal commitment</c:v>
                </c:pt>
              </c:strCache>
            </c:strRef>
          </c:tx>
          <c:spPr>
            <a:ln w="28575" cap="rnd">
              <a:solidFill>
                <a:srgbClr val="B7004F"/>
              </a:solidFill>
              <a:prstDash val="sysDash"/>
              <a:round/>
            </a:ln>
            <a:effectLst/>
          </c:spPr>
          <c:marker>
            <c:symbol val="circle"/>
            <c:size val="5"/>
            <c:spPr>
              <a:solidFill>
                <a:srgbClr val="B7004F"/>
              </a:solidFill>
              <a:ln w="9525">
                <a:solidFill>
                  <a:srgbClr val="B7004F"/>
                </a:solidFill>
              </a:ln>
              <a:effectLst/>
            </c:spPr>
          </c:marker>
          <c:dPt>
            <c:idx val="11"/>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3-DF75-45EC-BB9A-86DB15150248}"/>
              </c:ext>
            </c:extLst>
          </c:dPt>
          <c:dPt>
            <c:idx val="12"/>
            <c:marker>
              <c:symbol val="circle"/>
              <c:size val="5"/>
              <c:spPr>
                <a:solidFill>
                  <a:srgbClr val="B7004F"/>
                </a:solidFill>
                <a:ln w="9525">
                  <a:noFill/>
                </a:ln>
                <a:effectLst/>
              </c:spPr>
            </c:marker>
            <c:bubble3D val="0"/>
            <c:extLst>
              <c:ext xmlns:c16="http://schemas.microsoft.com/office/drawing/2014/chart" uri="{C3380CC4-5D6E-409C-BE32-E72D297353CC}">
                <c16:uniqueId val="{00000004-DF75-45EC-BB9A-86DB15150248}"/>
              </c:ext>
            </c:extLst>
          </c:dPt>
          <c:dPt>
            <c:idx val="13"/>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5-DF75-45EC-BB9A-86DB15150248}"/>
              </c:ext>
            </c:extLst>
          </c:dPt>
          <c:dLbls>
            <c:delete val="1"/>
          </c:dLbls>
          <c:cat>
            <c:numRef>
              <c:f>'Figure 2a'!$B$2:$R$2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2a'!$B$4:$R$4</c:f>
              <c:numCache>
                <c:formatCode>0.0</c:formatCode>
                <c:ptCount val="17"/>
                <c:pt idx="11">
                  <c:v>99.399788953683114</c:v>
                </c:pt>
                <c:pt idx="12">
                  <c:v>111.29978930000001</c:v>
                </c:pt>
              </c:numCache>
            </c:numRef>
          </c:val>
          <c:smooth val="0"/>
          <c:extLst>
            <c:ext xmlns:c16="http://schemas.microsoft.com/office/drawing/2014/chart" uri="{C3380CC4-5D6E-409C-BE32-E72D297353CC}">
              <c16:uniqueId val="{00000012-1C3D-4222-92C1-37A7E70AF813}"/>
            </c:ext>
          </c:extLst>
        </c:ser>
        <c:ser>
          <c:idx val="1"/>
          <c:order val="2"/>
          <c:tx>
            <c:strRef>
              <c:f>'Figure 2a'!$A$15</c:f>
              <c:strCache>
                <c:ptCount val="1"/>
                <c:pt idx="0">
                  <c:v>Projection with Chinese real import data</c:v>
                </c:pt>
              </c:strCache>
            </c:strRef>
          </c:tx>
          <c:spPr>
            <a:ln w="28575" cap="rnd">
              <a:solidFill>
                <a:srgbClr val="FD9717"/>
              </a:solidFill>
              <a:prstDash val="solid"/>
              <a:round/>
            </a:ln>
            <a:effectLst/>
          </c:spPr>
          <c:marker>
            <c:symbol val="none"/>
          </c:marker>
          <c:dPt>
            <c:idx val="13"/>
            <c:marker>
              <c:symbol val="none"/>
            </c:marker>
            <c:bubble3D val="0"/>
            <c:extLst>
              <c:ext xmlns:c16="http://schemas.microsoft.com/office/drawing/2014/chart" uri="{C3380CC4-5D6E-409C-BE32-E72D297353CC}">
                <c16:uniqueId val="{00000015-1C3D-4222-92C1-37A7E70AF813}"/>
              </c:ext>
            </c:extLst>
          </c:dPt>
          <c:dPt>
            <c:idx val="14"/>
            <c:marker>
              <c:symbol val="none"/>
            </c:marker>
            <c:bubble3D val="0"/>
            <c:extLst>
              <c:ext xmlns:c16="http://schemas.microsoft.com/office/drawing/2014/chart" uri="{C3380CC4-5D6E-409C-BE32-E72D297353CC}">
                <c16:uniqueId val="{00000016-1C3D-4222-92C1-37A7E70AF813}"/>
              </c:ext>
            </c:extLst>
          </c:dPt>
          <c:dPt>
            <c:idx val="15"/>
            <c:marker>
              <c:symbol val="none"/>
            </c:marker>
            <c:bubble3D val="0"/>
            <c:extLst>
              <c:ext xmlns:c16="http://schemas.microsoft.com/office/drawing/2014/chart" uri="{C3380CC4-5D6E-409C-BE32-E72D297353CC}">
                <c16:uniqueId val="{00000017-1C3D-4222-92C1-37A7E70AF813}"/>
              </c:ext>
            </c:extLst>
          </c:dPt>
          <c:dPt>
            <c:idx val="16"/>
            <c:marker>
              <c:symbol val="circle"/>
              <c:size val="5"/>
              <c:spPr>
                <a:solidFill>
                  <a:schemeClr val="accent2"/>
                </a:solidFill>
                <a:ln w="9525">
                  <a:solidFill>
                    <a:schemeClr val="accent2"/>
                  </a:solidFill>
                </a:ln>
                <a:effectLst/>
              </c:spPr>
            </c:marker>
            <c:bubble3D val="0"/>
            <c:extLst>
              <c:ext xmlns:c16="http://schemas.microsoft.com/office/drawing/2014/chart" uri="{C3380CC4-5D6E-409C-BE32-E72D297353CC}">
                <c16:uniqueId val="{00000018-1C3D-4222-92C1-37A7E70AF813}"/>
              </c:ext>
            </c:extLst>
          </c:dPt>
          <c:dLbls>
            <c:delete val="1"/>
          </c:dLbls>
          <c:cat>
            <c:numRef>
              <c:f>'Figure 2a'!$B$2:$R$2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2a'!$B$15:$R$15</c:f>
              <c:numCache>
                <c:formatCode>General</c:formatCode>
                <c:ptCount val="17"/>
                <c:pt idx="8" formatCode="0.0">
                  <c:v>66.684999246000004</c:v>
                </c:pt>
                <c:pt idx="9" formatCode="0.0">
                  <c:v>70.671552324925671</c:v>
                </c:pt>
                <c:pt idx="10" formatCode="0.0">
                  <c:v>69.008581500372017</c:v>
                </c:pt>
                <c:pt idx="11" formatCode="0.0">
                  <c:v>76.100519558822725</c:v>
                </c:pt>
                <c:pt idx="12" formatCode="0.0">
                  <c:v>76.804859378158355</c:v>
                </c:pt>
                <c:pt idx="13" formatCode="0.0">
                  <c:v>66.1891057322417</c:v>
                </c:pt>
                <c:pt idx="14" formatCode="0.0">
                  <c:v>63.831418505897247</c:v>
                </c:pt>
                <c:pt idx="15" formatCode="0.0">
                  <c:v>67.648990439517874</c:v>
                </c:pt>
                <c:pt idx="16" formatCode="0.0">
                  <c:v>71.079066308008748</c:v>
                </c:pt>
              </c:numCache>
            </c:numRef>
          </c:val>
          <c:smooth val="0"/>
          <c:extLst>
            <c:ext xmlns:c16="http://schemas.microsoft.com/office/drawing/2014/chart" uri="{C3380CC4-5D6E-409C-BE32-E72D297353CC}">
              <c16:uniqueId val="{00000013-1C3D-4222-92C1-37A7E70AF813}"/>
            </c:ext>
          </c:extLst>
        </c:ser>
        <c:ser>
          <c:idx val="4"/>
          <c:order val="3"/>
          <c:tx>
            <c:strRef>
              <c:f>'Figure 2a'!#REF!</c:f>
              <c:strCache>
                <c:ptCount val="1"/>
                <c:pt idx="0">
                  <c:v>#REF!</c:v>
                </c:pt>
              </c:strCache>
            </c:strRef>
          </c:tx>
          <c:spPr>
            <a:ln w="28575" cap="rnd">
              <a:solidFill>
                <a:schemeClr val="accent5"/>
              </a:solidFill>
              <a:round/>
            </a:ln>
            <a:effectLst/>
          </c:spPr>
          <c:marker>
            <c:symbol val="none"/>
          </c:marker>
          <c:dLbls>
            <c:delete val="1"/>
          </c:dLbls>
          <c:cat>
            <c:numRef>
              <c:f>'Figure 2a'!$B$2:$R$2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2a'!#REF!</c:f>
              <c:numCache>
                <c:formatCode>General</c:formatCode>
                <c:ptCount val="1"/>
                <c:pt idx="0">
                  <c:v>1</c:v>
                </c:pt>
              </c:numCache>
            </c:numRef>
          </c:val>
          <c:smooth val="0"/>
          <c:extLst>
            <c:ext xmlns:c16="http://schemas.microsoft.com/office/drawing/2014/chart" uri="{C3380CC4-5D6E-409C-BE32-E72D297353CC}">
              <c16:uniqueId val="{0000000A-1B1C-4936-B8A8-6DC6B1C1AE1D}"/>
            </c:ext>
          </c:extLst>
        </c:ser>
        <c:ser>
          <c:idx val="5"/>
          <c:order val="4"/>
          <c:tx>
            <c:strRef>
              <c:f>'Figure 2a'!$A$6</c:f>
              <c:strCache>
                <c:ptCount val="1"/>
                <c:pt idx="0">
                  <c:v>Real covered exports</c:v>
                </c:pt>
              </c:strCache>
            </c:strRef>
          </c:tx>
          <c:spPr>
            <a:ln w="28575" cap="rnd">
              <a:solidFill>
                <a:srgbClr val="002060"/>
              </a:solidFill>
              <a:round/>
            </a:ln>
            <a:effectLst/>
          </c:spPr>
          <c:marker>
            <c:symbol val="none"/>
          </c:marker>
          <c:dPt>
            <c:idx val="16"/>
            <c:marker>
              <c:symbol val="circle"/>
              <c:size val="5"/>
              <c:spPr>
                <a:solidFill>
                  <a:srgbClr val="002060"/>
                </a:solidFill>
                <a:ln w="9525">
                  <a:noFill/>
                </a:ln>
                <a:effectLst/>
              </c:spPr>
            </c:marker>
            <c:bubble3D val="0"/>
            <c:extLst>
              <c:ext xmlns:c16="http://schemas.microsoft.com/office/drawing/2014/chart" uri="{C3380CC4-5D6E-409C-BE32-E72D297353CC}">
                <c16:uniqueId val="{0000000A-1FE1-410F-8B56-555D75E5DF6A}"/>
              </c:ext>
            </c:extLst>
          </c:dPt>
          <c:dLbls>
            <c:delete val="1"/>
          </c:dLbls>
          <c:cat>
            <c:numRef>
              <c:f>'Figure 2a'!$B$2:$R$2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2a'!$B$6:$R$6</c:f>
              <c:numCache>
                <c:formatCode>0.0</c:formatCode>
                <c:ptCount val="17"/>
                <c:pt idx="0">
                  <c:v>35.241753588607104</c:v>
                </c:pt>
                <c:pt idx="1">
                  <c:v>43.983202854505969</c:v>
                </c:pt>
                <c:pt idx="2">
                  <c:v>47.417896933415861</c:v>
                </c:pt>
                <c:pt idx="3">
                  <c:v>46.85089433941782</c:v>
                </c:pt>
                <c:pt idx="4">
                  <c:v>56.71821721214382</c:v>
                </c:pt>
                <c:pt idx="5">
                  <c:v>61.493544320790008</c:v>
                </c:pt>
                <c:pt idx="6">
                  <c:v>61.523934029639108</c:v>
                </c:pt>
                <c:pt idx="7">
                  <c:v>60.536253058300474</c:v>
                </c:pt>
                <c:pt idx="8">
                  <c:v>66.684999246000004</c:v>
                </c:pt>
                <c:pt idx="9">
                  <c:v>66.185983576402151</c:v>
                </c:pt>
                <c:pt idx="10">
                  <c:v>59.482567814357907</c:v>
                </c:pt>
                <c:pt idx="11">
                  <c:v>56.0747236824974</c:v>
                </c:pt>
                <c:pt idx="12">
                  <c:v>62.036978736499606</c:v>
                </c:pt>
                <c:pt idx="13">
                  <c:v>57.981409908900773</c:v>
                </c:pt>
                <c:pt idx="14">
                  <c:v>55.955093701126678</c:v>
                </c:pt>
                <c:pt idx="15">
                  <c:v>60.202654143674749</c:v>
                </c:pt>
                <c:pt idx="16">
                  <c:v>55.696360337410411</c:v>
                </c:pt>
              </c:numCache>
            </c:numRef>
          </c:val>
          <c:smooth val="0"/>
          <c:extLst>
            <c:ext xmlns:c16="http://schemas.microsoft.com/office/drawing/2014/chart" uri="{C3380CC4-5D6E-409C-BE32-E72D297353CC}">
              <c16:uniqueId val="{0000000A-745B-4474-AAD1-5A499B45527F}"/>
            </c:ext>
          </c:extLst>
        </c:ser>
        <c:dLbls>
          <c:dLblPos val="t"/>
          <c:showLegendKey val="0"/>
          <c:showVal val="1"/>
          <c:showCatName val="0"/>
          <c:showSerName val="0"/>
          <c:showPercent val="0"/>
          <c:showBubbleSize val="0"/>
        </c:dLbls>
        <c:smooth val="0"/>
        <c:axId val="686547152"/>
        <c:axId val="672567120"/>
      </c:lineChart>
      <c:catAx>
        <c:axId val="686547152"/>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1" i="0" u="none" strike="noStrike" kern="1200" baseline="0">
                <a:solidFill>
                  <a:srgbClr val="3C719D"/>
                </a:solidFill>
                <a:latin typeface="Arial Black" panose="020B0A04020102020204" pitchFamily="34" charset="0"/>
                <a:ea typeface="+mn-ea"/>
                <a:cs typeface="+mn-cs"/>
              </a:defRPr>
            </a:pPr>
            <a:endParaRPr lang="en-US"/>
          </a:p>
        </c:txPr>
        <c:crossAx val="672567120"/>
        <c:crosses val="autoZero"/>
        <c:auto val="1"/>
        <c:lblAlgn val="ctr"/>
        <c:lblOffset val="100"/>
        <c:tickLblSkip val="2"/>
        <c:tickMarkSkip val="2"/>
        <c:noMultiLvlLbl val="0"/>
      </c:catAx>
      <c:valAx>
        <c:axId val="6725671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686547152"/>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0"/>
          <c:order val="0"/>
          <c:tx>
            <c:strRef>
              <c:f>'Figure 4b'!$B$14</c:f>
              <c:strCache>
                <c:ptCount val="1"/>
                <c:pt idx="0">
                  <c:v>Real exports</c:v>
                </c:pt>
              </c:strCache>
            </c:strRef>
          </c:tx>
          <c:spPr>
            <a:ln w="28575" cap="rnd">
              <a:solidFill>
                <a:srgbClr val="002060"/>
              </a:solidFill>
              <a:round/>
            </a:ln>
            <a:effectLst/>
          </c:spPr>
          <c:marker>
            <c:symbol val="none"/>
          </c:marker>
          <c:cat>
            <c:numRef>
              <c:f>'Figure 4b'!$J$2:$R$2</c:f>
              <c:numCache>
                <c:formatCode>0</c:formatCode>
                <c:ptCount val="9"/>
                <c:pt idx="0">
                  <c:v>2016</c:v>
                </c:pt>
                <c:pt idx="1">
                  <c:v>2017</c:v>
                </c:pt>
                <c:pt idx="2">
                  <c:v>2018</c:v>
                </c:pt>
                <c:pt idx="3">
                  <c:v>2019</c:v>
                </c:pt>
                <c:pt idx="4">
                  <c:v>2020</c:v>
                </c:pt>
                <c:pt idx="5">
                  <c:v>2021</c:v>
                </c:pt>
                <c:pt idx="6">
                  <c:v>2022</c:v>
                </c:pt>
                <c:pt idx="7">
                  <c:v>2023</c:v>
                </c:pt>
                <c:pt idx="8">
                  <c:v>2024</c:v>
                </c:pt>
              </c:numCache>
              <c:extLst/>
            </c:numRef>
          </c:cat>
          <c:val>
            <c:numRef>
              <c:f>'Figure 4b'!$J$14:$R$14</c:f>
              <c:numCache>
                <c:formatCode>0.0</c:formatCode>
                <c:ptCount val="9"/>
                <c:pt idx="0">
                  <c:v>6.9556443750818397</c:v>
                </c:pt>
                <c:pt idx="1">
                  <c:v>7.4060000000000006</c:v>
                </c:pt>
                <c:pt idx="2">
                  <c:v>7.3373673308383163</c:v>
                </c:pt>
                <c:pt idx="3">
                  <c:v>8.7564386280433339</c:v>
                </c:pt>
                <c:pt idx="4">
                  <c:v>8.0357330010042283</c:v>
                </c:pt>
                <c:pt idx="5">
                  <c:v>7.8557832269622665</c:v>
                </c:pt>
                <c:pt idx="6">
                  <c:v>7.2568205247707089</c:v>
                </c:pt>
                <c:pt idx="7">
                  <c:v>5.8978891041534371</c:v>
                </c:pt>
                <c:pt idx="8">
                  <c:v>6.1029268548337257</c:v>
                </c:pt>
              </c:numCache>
              <c:extLst/>
            </c:numRef>
          </c:val>
          <c:smooth val="0"/>
          <c:extLst>
            <c:ext xmlns:c16="http://schemas.microsoft.com/office/drawing/2014/chart" uri="{C3380CC4-5D6E-409C-BE32-E72D297353CC}">
              <c16:uniqueId val="{00000000-861A-48D2-87ED-72ACE12FD627}"/>
            </c:ext>
          </c:extLst>
        </c:ser>
        <c:ser>
          <c:idx val="1"/>
          <c:order val="1"/>
          <c:tx>
            <c:strRef>
              <c:f>'Figure 3b'!#REF!</c:f>
              <c:strCache>
                <c:ptCount val="1"/>
                <c:pt idx="0">
                  <c:v>#REF!</c:v>
                </c:pt>
              </c:strCache>
              <c:extLst xmlns:c15="http://schemas.microsoft.com/office/drawing/2012/chart"/>
            </c:strRef>
          </c:tx>
          <c:spPr>
            <a:ln w="28575" cap="rnd">
              <a:solidFill>
                <a:schemeClr val="accent2"/>
              </a:solidFill>
              <a:round/>
            </a:ln>
            <a:effectLst/>
          </c:spPr>
          <c:marker>
            <c:symbol val="none"/>
          </c:marker>
          <c:cat>
            <c:numRef>
              <c:f>'Figure 4b'!$J$2:$R$2</c:f>
              <c:numCache>
                <c:formatCode>0</c:formatCode>
                <c:ptCount val="9"/>
                <c:pt idx="0">
                  <c:v>2016</c:v>
                </c:pt>
                <c:pt idx="1">
                  <c:v>2017</c:v>
                </c:pt>
                <c:pt idx="2">
                  <c:v>2018</c:v>
                </c:pt>
                <c:pt idx="3">
                  <c:v>2019</c:v>
                </c:pt>
                <c:pt idx="4">
                  <c:v>2020</c:v>
                </c:pt>
                <c:pt idx="5">
                  <c:v>2021</c:v>
                </c:pt>
                <c:pt idx="6">
                  <c:v>2022</c:v>
                </c:pt>
                <c:pt idx="7">
                  <c:v>2023</c:v>
                </c:pt>
                <c:pt idx="8">
                  <c:v>2024</c:v>
                </c:pt>
              </c:numCache>
              <c:extLst/>
            </c:numRef>
          </c:cat>
          <c:val>
            <c:numRef>
              <c:f>'Figure 3b'!#REF!</c:f>
              <c:extLst xmlns:c15="http://schemas.microsoft.com/office/drawing/2012/chart"/>
            </c:numRef>
          </c:val>
          <c:smooth val="0"/>
          <c:extLst xmlns:c15="http://schemas.microsoft.com/office/drawing/2012/chart">
            <c:ext xmlns:c16="http://schemas.microsoft.com/office/drawing/2014/chart" uri="{C3380CC4-5D6E-409C-BE32-E72D297353CC}">
              <c16:uniqueId val="{00000003-861A-48D2-87ED-72ACE12FD627}"/>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2"/>
        <c:tickMarkSkip val="1"/>
        <c:noMultiLvlLbl val="0"/>
      </c:catAx>
      <c:valAx>
        <c:axId val="1420277119"/>
        <c:scaling>
          <c:orientation val="minMax"/>
          <c:max val="12"/>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4"/>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0"/>
          <c:order val="0"/>
          <c:tx>
            <c:strRef>
              <c:f>'Figure 4b'!$B$5</c:f>
              <c:strCache>
                <c:ptCount val="1"/>
                <c:pt idx="0">
                  <c:v>Real exports</c:v>
                </c:pt>
              </c:strCache>
            </c:strRef>
          </c:tx>
          <c:spPr>
            <a:ln w="28575" cap="rnd">
              <a:solidFill>
                <a:srgbClr val="002060"/>
              </a:solidFill>
              <a:round/>
            </a:ln>
            <a:effectLst/>
          </c:spPr>
          <c:marker>
            <c:symbol val="none"/>
          </c:marker>
          <c:cat>
            <c:strRef>
              <c:extLst>
                <c:ext xmlns:c15="http://schemas.microsoft.com/office/drawing/2012/chart" uri="{02D57815-91ED-43cb-92C2-25804820EDAC}">
                  <c15:fullRef>
                    <c15:sqref>'Figure 2b'!$C$2:$S$2</c15:sqref>
                  </c15:fullRef>
                </c:ext>
              </c:extLst>
              <c:f>'Figure 2b'!$J$2:$S$2</c:f>
              <c:strCache>
                <c:ptCount val="10"/>
                <c:pt idx="0">
                  <c:v>2016</c:v>
                </c:pt>
                <c:pt idx="1">
                  <c:v>2017</c:v>
                </c:pt>
                <c:pt idx="2">
                  <c:v>2018</c:v>
                </c:pt>
                <c:pt idx="3">
                  <c:v>2019</c:v>
                </c:pt>
                <c:pt idx="4">
                  <c:v>2020</c:v>
                </c:pt>
                <c:pt idx="5">
                  <c:v>2021</c:v>
                </c:pt>
                <c:pt idx="6">
                  <c:v>2022</c:v>
                </c:pt>
                <c:pt idx="7">
                  <c:v>2023</c:v>
                </c:pt>
                <c:pt idx="8">
                  <c:v>2024</c:v>
                </c:pt>
                <c:pt idx="9">
                  <c:v>2025</c:v>
                </c:pt>
              </c:strCache>
            </c:strRef>
          </c:cat>
          <c:val>
            <c:numRef>
              <c:extLst>
                <c:ext xmlns:c15="http://schemas.microsoft.com/office/drawing/2012/chart" uri="{02D57815-91ED-43cb-92C2-25804820EDAC}">
                  <c15:fullRef>
                    <c15:sqref>'Figure 4b'!$C$5:$R$5</c15:sqref>
                  </c15:fullRef>
                </c:ext>
              </c:extLst>
              <c:f>'Figure 4b'!$J$5:$R$5</c:f>
              <c:numCache>
                <c:formatCode>0.0</c:formatCode>
                <c:ptCount val="9"/>
                <c:pt idx="0">
                  <c:v>4.7882910377887091</c:v>
                </c:pt>
                <c:pt idx="1">
                  <c:v>4.1580000000000004</c:v>
                </c:pt>
                <c:pt idx="2">
                  <c:v>3.8085910933376859</c:v>
                </c:pt>
                <c:pt idx="3">
                  <c:v>3.4317063689528471</c:v>
                </c:pt>
                <c:pt idx="4">
                  <c:v>0.33347243897930756</c:v>
                </c:pt>
                <c:pt idx="5">
                  <c:v>0.12182286418094279</c:v>
                </c:pt>
                <c:pt idx="6">
                  <c:v>0.29804044738150781</c:v>
                </c:pt>
                <c:pt idx="7">
                  <c:v>1.1737535441128291</c:v>
                </c:pt>
                <c:pt idx="8">
                  <c:v>1.9805961031067667</c:v>
                </c:pt>
              </c:numCache>
            </c:numRef>
          </c:val>
          <c:smooth val="0"/>
          <c:extLst>
            <c:ext xmlns:c16="http://schemas.microsoft.com/office/drawing/2014/chart" uri="{C3380CC4-5D6E-409C-BE32-E72D297353CC}">
              <c16:uniqueId val="{00000000-E9E4-4332-AA6E-903DFE880540}"/>
            </c:ext>
          </c:extLst>
        </c:ser>
        <c:dLbls>
          <c:showLegendKey val="0"/>
          <c:showVal val="0"/>
          <c:showCatName val="0"/>
          <c:showSerName val="0"/>
          <c:showPercent val="0"/>
          <c:showBubbleSize val="0"/>
        </c:dLbls>
        <c:smooth val="0"/>
        <c:axId val="442439263"/>
        <c:axId val="1420277119"/>
      </c:lineChart>
      <c:dateAx>
        <c:axId val="442439263"/>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Offset val="100"/>
        <c:baseTimeUnit val="days"/>
        <c:majorUnit val="2"/>
        <c:minorUnit val="1"/>
      </c:date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2"/>
      </c:valAx>
      <c:spPr>
        <a:noFill/>
        <a:ln w="25400">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0"/>
          <c:order val="0"/>
          <c:tx>
            <c:strRef>
              <c:f>'Figure 4b'!$B$8</c:f>
              <c:strCache>
                <c:ptCount val="1"/>
                <c:pt idx="0">
                  <c:v>Real exports</c:v>
                </c:pt>
              </c:strCache>
            </c:strRef>
          </c:tx>
          <c:spPr>
            <a:ln w="28575" cap="rnd">
              <a:solidFill>
                <a:srgbClr val="002060"/>
              </a:solidFill>
              <a:round/>
            </a:ln>
            <a:effectLst/>
          </c:spPr>
          <c:marker>
            <c:symbol val="none"/>
          </c:marker>
          <c:cat>
            <c:numRef>
              <c:f>'Figure 4b'!$J$2:$R$2</c:f>
              <c:numCache>
                <c:formatCode>0</c:formatCode>
                <c:ptCount val="9"/>
                <c:pt idx="0">
                  <c:v>2016</c:v>
                </c:pt>
                <c:pt idx="1">
                  <c:v>2017</c:v>
                </c:pt>
                <c:pt idx="2">
                  <c:v>2018</c:v>
                </c:pt>
                <c:pt idx="3">
                  <c:v>2019</c:v>
                </c:pt>
                <c:pt idx="4">
                  <c:v>2020</c:v>
                </c:pt>
                <c:pt idx="5">
                  <c:v>2021</c:v>
                </c:pt>
                <c:pt idx="6">
                  <c:v>2022</c:v>
                </c:pt>
                <c:pt idx="7">
                  <c:v>2023</c:v>
                </c:pt>
                <c:pt idx="8">
                  <c:v>2024</c:v>
                </c:pt>
              </c:numCache>
              <c:extLst/>
            </c:numRef>
          </c:cat>
          <c:val>
            <c:numRef>
              <c:f>'Figure 4b'!$J$8:$R$8</c:f>
              <c:numCache>
                <c:formatCode>0.0</c:formatCode>
                <c:ptCount val="9"/>
                <c:pt idx="0">
                  <c:v>11.207228123379872</c:v>
                </c:pt>
                <c:pt idx="1">
                  <c:v>10.515999999999998</c:v>
                </c:pt>
                <c:pt idx="2">
                  <c:v>9.9334273822154344</c:v>
                </c:pt>
                <c:pt idx="3">
                  <c:v>8.9474604131228155</c:v>
                </c:pt>
                <c:pt idx="4">
                  <c:v>0.87941446050828842</c:v>
                </c:pt>
                <c:pt idx="5">
                  <c:v>0.19437912887694547</c:v>
                </c:pt>
                <c:pt idx="6">
                  <c:v>1.0477852555253573</c:v>
                </c:pt>
                <c:pt idx="7">
                  <c:v>3.6239944022229325</c:v>
                </c:pt>
                <c:pt idx="8">
                  <c:v>5.6375024151226185</c:v>
                </c:pt>
              </c:numCache>
              <c:extLst/>
            </c:numRef>
          </c:val>
          <c:smooth val="0"/>
          <c:extLst>
            <c:ext xmlns:c16="http://schemas.microsoft.com/office/drawing/2014/chart" uri="{C3380CC4-5D6E-409C-BE32-E72D297353CC}">
              <c16:uniqueId val="{00000000-BB39-47A9-B314-5313F467CEE5}"/>
            </c:ext>
          </c:extLst>
        </c:ser>
        <c:ser>
          <c:idx val="1"/>
          <c:order val="1"/>
          <c:tx>
            <c:strRef>
              <c:f>'Figure 3b'!#REF!</c:f>
              <c:strCache>
                <c:ptCount val="1"/>
                <c:pt idx="0">
                  <c:v>#REF!</c:v>
                </c:pt>
              </c:strCache>
              <c:extLst xmlns:c15="http://schemas.microsoft.com/office/drawing/2012/chart"/>
            </c:strRef>
          </c:tx>
          <c:spPr>
            <a:ln w="28575" cap="rnd">
              <a:solidFill>
                <a:schemeClr val="accent2"/>
              </a:solidFill>
              <a:round/>
            </a:ln>
            <a:effectLst/>
          </c:spPr>
          <c:marker>
            <c:symbol val="none"/>
          </c:marker>
          <c:cat>
            <c:numRef>
              <c:f>'Figure 4b'!$J$2:$R$2</c:f>
              <c:numCache>
                <c:formatCode>0</c:formatCode>
                <c:ptCount val="9"/>
                <c:pt idx="0">
                  <c:v>2016</c:v>
                </c:pt>
                <c:pt idx="1">
                  <c:v>2017</c:v>
                </c:pt>
                <c:pt idx="2">
                  <c:v>2018</c:v>
                </c:pt>
                <c:pt idx="3">
                  <c:v>2019</c:v>
                </c:pt>
                <c:pt idx="4">
                  <c:v>2020</c:v>
                </c:pt>
                <c:pt idx="5">
                  <c:v>2021</c:v>
                </c:pt>
                <c:pt idx="6">
                  <c:v>2022</c:v>
                </c:pt>
                <c:pt idx="7">
                  <c:v>2023</c:v>
                </c:pt>
                <c:pt idx="8">
                  <c:v>2024</c:v>
                </c:pt>
              </c:numCache>
              <c:extLst/>
            </c:numRef>
          </c:cat>
          <c:val>
            <c:numRef>
              <c:f>'Figure 3b'!#REF!</c:f>
              <c:extLst xmlns:c15="http://schemas.microsoft.com/office/drawing/2012/chart"/>
            </c:numRef>
          </c:val>
          <c:smooth val="0"/>
          <c:extLst xmlns:c15="http://schemas.microsoft.com/office/drawing/2012/chart">
            <c:ext xmlns:c16="http://schemas.microsoft.com/office/drawing/2014/chart" uri="{C3380CC4-5D6E-409C-BE32-E72D297353CC}">
              <c16:uniqueId val="{00000001-BB39-47A9-B314-5313F467CEE5}"/>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2"/>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3"/>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4b'!$B$17</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4b'!$C$2:$R$2</c15:sqref>
                  </c15:fullRef>
                </c:ext>
              </c:extLst>
              <c:f>'Figure 4b'!$J$2:$R$2</c:f>
              <c:numCache>
                <c:formatCode>0</c:formatCode>
                <c:ptCount val="9"/>
                <c:pt idx="0">
                  <c:v>2016</c:v>
                </c:pt>
                <c:pt idx="1">
                  <c:v>2017</c:v>
                </c:pt>
                <c:pt idx="2">
                  <c:v>2018</c:v>
                </c:pt>
                <c:pt idx="3">
                  <c:v>2019</c:v>
                </c:pt>
                <c:pt idx="4">
                  <c:v>2020</c:v>
                </c:pt>
                <c:pt idx="5">
                  <c:v>2021</c:v>
                </c:pt>
                <c:pt idx="6">
                  <c:v>2022</c:v>
                </c:pt>
                <c:pt idx="7">
                  <c:v>2023</c:v>
                </c:pt>
                <c:pt idx="8">
                  <c:v>2024</c:v>
                </c:pt>
              </c:numCache>
            </c:numRef>
          </c:cat>
          <c:val>
            <c:numRef>
              <c:extLst>
                <c:ext xmlns:c15="http://schemas.microsoft.com/office/drawing/2012/chart" uri="{02D57815-91ED-43cb-92C2-25804820EDAC}">
                  <c15:fullRef>
                    <c15:sqref>'Figure 4b'!$C$17:$R$17</c15:sqref>
                  </c15:fullRef>
                </c:ext>
              </c:extLst>
              <c:f>'Figure 4b'!$J$17:$R$17</c:f>
              <c:numCache>
                <c:formatCode>0.0</c:formatCode>
                <c:ptCount val="9"/>
                <c:pt idx="0">
                  <c:v>3.7938945492295018</c:v>
                </c:pt>
                <c:pt idx="1">
                  <c:v>4.0110000000000001</c:v>
                </c:pt>
                <c:pt idx="2">
                  <c:v>4.5469914073521354</c:v>
                </c:pt>
                <c:pt idx="3">
                  <c:v>4.7688588645092027</c:v>
                </c:pt>
                <c:pt idx="4">
                  <c:v>4.3208500307747428</c:v>
                </c:pt>
                <c:pt idx="5">
                  <c:v>4.0049266599484943</c:v>
                </c:pt>
                <c:pt idx="6">
                  <c:v>3.5427130799229651</c:v>
                </c:pt>
                <c:pt idx="7">
                  <c:v>3.3910233335086013</c:v>
                </c:pt>
                <c:pt idx="8">
                  <c:v>3.4699543101823136</c:v>
                </c:pt>
              </c:numCache>
            </c:numRef>
          </c:val>
          <c:smooth val="0"/>
          <c:extLst>
            <c:ext xmlns:c16="http://schemas.microsoft.com/office/drawing/2014/chart" uri="{C3380CC4-5D6E-409C-BE32-E72D297353CC}">
              <c16:uniqueId val="{00000001-9D82-4356-A603-F3A6278C5876}"/>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2"/>
        <c:tickMarkSkip val="1"/>
        <c:noMultiLvlLbl val="0"/>
      </c:catAx>
      <c:valAx>
        <c:axId val="1420277119"/>
        <c:scaling>
          <c:orientation val="minMax"/>
          <c:max val="6"/>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2"/>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0"/>
          <c:order val="0"/>
          <c:tx>
            <c:strRef>
              <c:f>'Figure 4b'!$B$11</c:f>
              <c:strCache>
                <c:ptCount val="1"/>
                <c:pt idx="0">
                  <c:v>Real exports</c:v>
                </c:pt>
              </c:strCache>
            </c:strRef>
          </c:tx>
          <c:spPr>
            <a:ln w="28575" cap="rnd">
              <a:solidFill>
                <a:srgbClr val="002060"/>
              </a:solidFill>
              <a:round/>
            </a:ln>
            <a:effectLst/>
          </c:spPr>
          <c:marker>
            <c:symbol val="none"/>
          </c:marker>
          <c:cat>
            <c:numRef>
              <c:f>'Figure 4b'!$J$2:$R$2</c:f>
              <c:numCache>
                <c:formatCode>0</c:formatCode>
                <c:ptCount val="9"/>
                <c:pt idx="0">
                  <c:v>2016</c:v>
                </c:pt>
                <c:pt idx="1">
                  <c:v>2017</c:v>
                </c:pt>
                <c:pt idx="2">
                  <c:v>2018</c:v>
                </c:pt>
                <c:pt idx="3">
                  <c:v>2019</c:v>
                </c:pt>
                <c:pt idx="4">
                  <c:v>2020</c:v>
                </c:pt>
                <c:pt idx="5">
                  <c:v>2021</c:v>
                </c:pt>
                <c:pt idx="6">
                  <c:v>2022</c:v>
                </c:pt>
                <c:pt idx="7">
                  <c:v>2023</c:v>
                </c:pt>
                <c:pt idx="8">
                  <c:v>2024</c:v>
                </c:pt>
              </c:numCache>
              <c:extLst/>
            </c:numRef>
          </c:cat>
          <c:val>
            <c:numRef>
              <c:f>'Figure 4b'!$J$11:$R$11</c:f>
              <c:numCache>
                <c:formatCode>0.0</c:formatCode>
                <c:ptCount val="9"/>
                <c:pt idx="0">
                  <c:v>13.80558922661198</c:v>
                </c:pt>
                <c:pt idx="1">
                  <c:v>15.869000000000002</c:v>
                </c:pt>
                <c:pt idx="2">
                  <c:v>16.794720826386541</c:v>
                </c:pt>
                <c:pt idx="3">
                  <c:v>17.001893980999061</c:v>
                </c:pt>
                <c:pt idx="4">
                  <c:v>13.656172765401186</c:v>
                </c:pt>
                <c:pt idx="5">
                  <c:v>9.4448549994401532</c:v>
                </c:pt>
                <c:pt idx="6">
                  <c:v>10.589301107815499</c:v>
                </c:pt>
                <c:pt idx="7">
                  <c:v>11.357339599823653</c:v>
                </c:pt>
                <c:pt idx="8">
                  <c:v>11.410329919438549</c:v>
                </c:pt>
              </c:numCache>
              <c:extLst/>
            </c:numRef>
          </c:val>
          <c:smooth val="0"/>
          <c:extLst>
            <c:ext xmlns:c16="http://schemas.microsoft.com/office/drawing/2014/chart" uri="{C3380CC4-5D6E-409C-BE32-E72D297353CC}">
              <c16:uniqueId val="{00000000-9F3C-4D4B-A29A-6C176EA5C657}"/>
            </c:ext>
          </c:extLst>
        </c:ser>
        <c:ser>
          <c:idx val="1"/>
          <c:order val="1"/>
          <c:tx>
            <c:strRef>
              <c:f>'Figure 3b'!#REF!</c:f>
              <c:strCache>
                <c:ptCount val="1"/>
                <c:pt idx="0">
                  <c:v>#REF!</c:v>
                </c:pt>
              </c:strCache>
              <c:extLst xmlns:c15="http://schemas.microsoft.com/office/drawing/2012/chart"/>
            </c:strRef>
          </c:tx>
          <c:spPr>
            <a:ln w="28575" cap="rnd">
              <a:solidFill>
                <a:schemeClr val="accent2"/>
              </a:solidFill>
              <a:round/>
            </a:ln>
            <a:effectLst/>
          </c:spPr>
          <c:marker>
            <c:symbol val="none"/>
          </c:marker>
          <c:cat>
            <c:numRef>
              <c:f>'Figure 4b'!$J$2:$R$2</c:f>
              <c:numCache>
                <c:formatCode>0</c:formatCode>
                <c:ptCount val="9"/>
                <c:pt idx="0">
                  <c:v>2016</c:v>
                </c:pt>
                <c:pt idx="1">
                  <c:v>2017</c:v>
                </c:pt>
                <c:pt idx="2">
                  <c:v>2018</c:v>
                </c:pt>
                <c:pt idx="3">
                  <c:v>2019</c:v>
                </c:pt>
                <c:pt idx="4">
                  <c:v>2020</c:v>
                </c:pt>
                <c:pt idx="5">
                  <c:v>2021</c:v>
                </c:pt>
                <c:pt idx="6">
                  <c:v>2022</c:v>
                </c:pt>
                <c:pt idx="7">
                  <c:v>2023</c:v>
                </c:pt>
                <c:pt idx="8">
                  <c:v>2024</c:v>
                </c:pt>
              </c:numCache>
              <c:extLst/>
            </c:numRef>
          </c:cat>
          <c:val>
            <c:numRef>
              <c:f>'Figure 3b'!#REF!</c:f>
              <c:extLst xmlns:c15="http://schemas.microsoft.com/office/drawing/2012/chart"/>
            </c:numRef>
          </c:val>
          <c:smooth val="0"/>
          <c:extLst xmlns:c15="http://schemas.microsoft.com/office/drawing/2012/chart">
            <c:ext xmlns:c16="http://schemas.microsoft.com/office/drawing/2014/chart" uri="{C3380CC4-5D6E-409C-BE32-E72D297353CC}">
              <c16:uniqueId val="{00000001-9F3C-4D4B-A29A-6C176EA5C657}"/>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2"/>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5"/>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0"/>
          <c:order val="0"/>
          <c:tx>
            <c:strRef>
              <c:f>'Figure 4b'!$B$20</c:f>
              <c:strCache>
                <c:ptCount val="1"/>
                <c:pt idx="0">
                  <c:v>Real exports</c:v>
                </c:pt>
              </c:strCache>
            </c:strRef>
          </c:tx>
          <c:spPr>
            <a:ln w="28575" cap="rnd">
              <a:solidFill>
                <a:srgbClr val="002060"/>
              </a:solidFill>
              <a:round/>
            </a:ln>
            <a:effectLst/>
          </c:spPr>
          <c:marker>
            <c:symbol val="none"/>
          </c:marker>
          <c:cat>
            <c:numRef>
              <c:f>'Figure 4b'!$J$2:$R$2</c:f>
              <c:numCache>
                <c:formatCode>0</c:formatCode>
                <c:ptCount val="9"/>
                <c:pt idx="0">
                  <c:v>2016</c:v>
                </c:pt>
                <c:pt idx="1">
                  <c:v>2017</c:v>
                </c:pt>
                <c:pt idx="2">
                  <c:v>2018</c:v>
                </c:pt>
                <c:pt idx="3">
                  <c:v>2019</c:v>
                </c:pt>
                <c:pt idx="4">
                  <c:v>2020</c:v>
                </c:pt>
                <c:pt idx="5">
                  <c:v>2021</c:v>
                </c:pt>
                <c:pt idx="6">
                  <c:v>2022</c:v>
                </c:pt>
                <c:pt idx="7">
                  <c:v>2023</c:v>
                </c:pt>
                <c:pt idx="8">
                  <c:v>2024</c:v>
                </c:pt>
              </c:numCache>
              <c:extLst/>
            </c:numRef>
          </c:cat>
          <c:val>
            <c:numRef>
              <c:f>'Figure 4b'!$J$20:$R$20</c:f>
              <c:numCache>
                <c:formatCode>0.0</c:formatCode>
                <c:ptCount val="9"/>
                <c:pt idx="0">
                  <c:v>14.244806664283125</c:v>
                </c:pt>
                <c:pt idx="1">
                  <c:v>14.168999999999997</c:v>
                </c:pt>
                <c:pt idx="2">
                  <c:v>14.385204012234123</c:v>
                </c:pt>
                <c:pt idx="3">
                  <c:v>13.916892151965476</c:v>
                </c:pt>
                <c:pt idx="4">
                  <c:v>12.012630030431746</c:v>
                </c:pt>
                <c:pt idx="5">
                  <c:v>13.758817601612368</c:v>
                </c:pt>
                <c:pt idx="6">
                  <c:v>13.337521097126569</c:v>
                </c:pt>
                <c:pt idx="7">
                  <c:v>13.152349327174697</c:v>
                </c:pt>
                <c:pt idx="8">
                  <c:v>14.440673246229865</c:v>
                </c:pt>
              </c:numCache>
              <c:extLst/>
            </c:numRef>
          </c:val>
          <c:smooth val="0"/>
          <c:extLst>
            <c:ext xmlns:c16="http://schemas.microsoft.com/office/drawing/2014/chart" uri="{C3380CC4-5D6E-409C-BE32-E72D297353CC}">
              <c16:uniqueId val="{00000000-12A4-49F6-A83E-68FCA4BEAD51}"/>
            </c:ext>
          </c:extLst>
        </c:ser>
        <c:ser>
          <c:idx val="1"/>
          <c:order val="1"/>
          <c:tx>
            <c:strRef>
              <c:f>'Figure 3b'!#REF!</c:f>
              <c:strCache>
                <c:ptCount val="1"/>
                <c:pt idx="0">
                  <c:v>#REF!</c:v>
                </c:pt>
              </c:strCache>
              <c:extLst xmlns:c15="http://schemas.microsoft.com/office/drawing/2012/chart"/>
            </c:strRef>
          </c:tx>
          <c:spPr>
            <a:ln w="28575" cap="rnd">
              <a:solidFill>
                <a:schemeClr val="accent2"/>
              </a:solidFill>
              <a:round/>
            </a:ln>
            <a:effectLst/>
          </c:spPr>
          <c:marker>
            <c:symbol val="none"/>
          </c:marker>
          <c:cat>
            <c:numRef>
              <c:f>'Figure 4b'!$J$2:$R$2</c:f>
              <c:numCache>
                <c:formatCode>0</c:formatCode>
                <c:ptCount val="9"/>
                <c:pt idx="0">
                  <c:v>2016</c:v>
                </c:pt>
                <c:pt idx="1">
                  <c:v>2017</c:v>
                </c:pt>
                <c:pt idx="2">
                  <c:v>2018</c:v>
                </c:pt>
                <c:pt idx="3">
                  <c:v>2019</c:v>
                </c:pt>
                <c:pt idx="4">
                  <c:v>2020</c:v>
                </c:pt>
                <c:pt idx="5">
                  <c:v>2021</c:v>
                </c:pt>
                <c:pt idx="6">
                  <c:v>2022</c:v>
                </c:pt>
                <c:pt idx="7">
                  <c:v>2023</c:v>
                </c:pt>
                <c:pt idx="8">
                  <c:v>2024</c:v>
                </c:pt>
              </c:numCache>
              <c:extLst/>
            </c:numRef>
          </c:cat>
          <c:val>
            <c:numRef>
              <c:f>'Figure 3b'!#REF!</c:f>
              <c:extLst xmlns:c15="http://schemas.microsoft.com/office/drawing/2012/chart"/>
            </c:numRef>
          </c:val>
          <c:smooth val="0"/>
          <c:extLst xmlns:c15="http://schemas.microsoft.com/office/drawing/2012/chart">
            <c:ext xmlns:c16="http://schemas.microsoft.com/office/drawing/2014/chart" uri="{C3380CC4-5D6E-409C-BE32-E72D297353CC}">
              <c16:uniqueId val="{00000001-12A4-49F6-A83E-68FCA4BEAD51}"/>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2"/>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5"/>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2"/>
          <c:order val="0"/>
          <c:tx>
            <c:strRef>
              <c:f>'Figure 5a'!$A$3</c:f>
              <c:strCache>
                <c:ptCount val="1"/>
                <c:pt idx="0">
                  <c:v>Nominal covered exports</c:v>
                </c:pt>
              </c:strCache>
            </c:strRef>
          </c:tx>
          <c:spPr>
            <a:ln w="28575" cap="rnd">
              <a:solidFill>
                <a:srgbClr val="002060"/>
              </a:solidFill>
              <a:prstDash val="sysDash"/>
              <a:round/>
            </a:ln>
            <a:effectLst/>
          </c:spPr>
          <c:marker>
            <c:symbol val="none"/>
          </c:marker>
          <c:dPt>
            <c:idx val="16"/>
            <c:marker>
              <c:symbol val="circle"/>
              <c:size val="5"/>
              <c:spPr>
                <a:solidFill>
                  <a:srgbClr val="002060"/>
                </a:solidFill>
                <a:ln w="9525">
                  <a:solidFill>
                    <a:srgbClr val="002060"/>
                  </a:solidFill>
                </a:ln>
                <a:effectLst/>
              </c:spPr>
            </c:marker>
            <c:bubble3D val="0"/>
            <c:extLst>
              <c:ext xmlns:c16="http://schemas.microsoft.com/office/drawing/2014/chart" uri="{C3380CC4-5D6E-409C-BE32-E72D297353CC}">
                <c16:uniqueId val="{0000000E-6610-425C-ABA3-BAD03826473E}"/>
              </c:ext>
            </c:extLst>
          </c:dPt>
          <c:dLbls>
            <c:delete val="1"/>
          </c:dLbls>
          <c:cat>
            <c:numRef>
              <c:f>'Figure 5a'!$B$2:$R$2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5a'!$B$3:$R$3</c:f>
              <c:numCache>
                <c:formatCode>0.0</c:formatCode>
                <c:ptCount val="17"/>
                <c:pt idx="0">
                  <c:v>0.31418753100000002</c:v>
                </c:pt>
                <c:pt idx="1">
                  <c:v>0.92708144699999995</c:v>
                </c:pt>
                <c:pt idx="2">
                  <c:v>1.446771775</c:v>
                </c:pt>
                <c:pt idx="3">
                  <c:v>1.8932205289999999</c:v>
                </c:pt>
                <c:pt idx="4">
                  <c:v>2.0965667059999999</c:v>
                </c:pt>
                <c:pt idx="5">
                  <c:v>1.18478968</c:v>
                </c:pt>
                <c:pt idx="6">
                  <c:v>1.603820553</c:v>
                </c:pt>
                <c:pt idx="7">
                  <c:v>1.8901571130000001</c:v>
                </c:pt>
                <c:pt idx="8">
                  <c:v>7.6496093890000001</c:v>
                </c:pt>
                <c:pt idx="9">
                  <c:v>7.9907415540000004</c:v>
                </c:pt>
                <c:pt idx="10">
                  <c:v>3.5805460999999998</c:v>
                </c:pt>
                <c:pt idx="11">
                  <c:v>9.8111527790000004</c:v>
                </c:pt>
                <c:pt idx="12">
                  <c:v>15.638089898</c:v>
                </c:pt>
                <c:pt idx="13">
                  <c:v>13.434122804999999</c:v>
                </c:pt>
                <c:pt idx="14">
                  <c:v>19.728075385</c:v>
                </c:pt>
                <c:pt idx="15">
                  <c:v>14.324691897999999</c:v>
                </c:pt>
                <c:pt idx="16">
                  <c:v>4.9362295769999998</c:v>
                </c:pt>
              </c:numCache>
            </c:numRef>
          </c:val>
          <c:smooth val="0"/>
          <c:extLst>
            <c:ext xmlns:c16="http://schemas.microsoft.com/office/drawing/2014/chart" uri="{C3380CC4-5D6E-409C-BE32-E72D297353CC}">
              <c16:uniqueId val="{00000000-6610-425C-ABA3-BAD03826473E}"/>
            </c:ext>
          </c:extLst>
        </c:ser>
        <c:ser>
          <c:idx val="0"/>
          <c:order val="1"/>
          <c:tx>
            <c:strRef>
              <c:f>'Figure 5a'!#REF!</c:f>
              <c:strCache>
                <c:ptCount val="1"/>
                <c:pt idx="0">
                  <c:v>#REF!</c:v>
                </c:pt>
              </c:strCache>
            </c:strRef>
          </c:tx>
          <c:spPr>
            <a:ln w="28575" cap="rnd">
              <a:solidFill>
                <a:schemeClr val="accent1"/>
              </a:solidFill>
              <a:round/>
            </a:ln>
            <a:effectLst/>
          </c:spPr>
          <c:marker>
            <c:symbol val="none"/>
          </c:marker>
          <c:dLbls>
            <c:delete val="1"/>
          </c:dLbls>
          <c:cat>
            <c:numRef>
              <c:f>'Figure 5a'!$B$2:$R$2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5a'!#REF!</c:f>
              <c:numCache>
                <c:formatCode>General</c:formatCode>
                <c:ptCount val="1"/>
                <c:pt idx="0">
                  <c:v>1</c:v>
                </c:pt>
              </c:numCache>
            </c:numRef>
          </c:val>
          <c:smooth val="0"/>
          <c:extLst>
            <c:ext xmlns:c16="http://schemas.microsoft.com/office/drawing/2014/chart" uri="{C3380CC4-5D6E-409C-BE32-E72D297353CC}">
              <c16:uniqueId val="{00000002-6610-425C-ABA3-BAD03826473E}"/>
            </c:ext>
          </c:extLst>
        </c:ser>
        <c:ser>
          <c:idx val="3"/>
          <c:order val="2"/>
          <c:tx>
            <c:strRef>
              <c:f>'Figure 5a'!$A$4</c:f>
              <c:strCache>
                <c:ptCount val="1"/>
                <c:pt idx="0">
                  <c:v>Legal commitment</c:v>
                </c:pt>
              </c:strCache>
            </c:strRef>
          </c:tx>
          <c:spPr>
            <a:ln w="28575" cap="rnd">
              <a:solidFill>
                <a:srgbClr val="B7004F"/>
              </a:solidFill>
              <a:prstDash val="sysDash"/>
              <a:round/>
            </a:ln>
            <a:effectLst/>
          </c:spPr>
          <c:marker>
            <c:symbol val="circle"/>
            <c:size val="5"/>
            <c:spPr>
              <a:solidFill>
                <a:srgbClr val="B7004F"/>
              </a:solidFill>
              <a:ln w="9525">
                <a:solidFill>
                  <a:srgbClr val="B7004F"/>
                </a:solidFill>
              </a:ln>
              <a:effectLst/>
            </c:spPr>
          </c:marker>
          <c:dPt>
            <c:idx val="11"/>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3-6610-425C-ABA3-BAD03826473E}"/>
              </c:ext>
            </c:extLst>
          </c:dPt>
          <c:dPt>
            <c:idx val="12"/>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4-6610-425C-ABA3-BAD03826473E}"/>
              </c:ext>
            </c:extLst>
          </c:dPt>
          <c:dPt>
            <c:idx val="13"/>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5-6610-425C-ABA3-BAD03826473E}"/>
              </c:ext>
            </c:extLst>
          </c:dPt>
          <c:dLbls>
            <c:delete val="1"/>
          </c:dLbls>
          <c:cat>
            <c:numRef>
              <c:f>'Figure 5a'!$B$2:$R$2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5a'!$B$4:$R$4</c:f>
              <c:numCache>
                <c:formatCode>0.0</c:formatCode>
                <c:ptCount val="17"/>
                <c:pt idx="11">
                  <c:v>26.150249909999996</c:v>
                </c:pt>
                <c:pt idx="12">
                  <c:v>41.550249909999991</c:v>
                </c:pt>
              </c:numCache>
            </c:numRef>
          </c:val>
          <c:smooth val="0"/>
          <c:extLst>
            <c:ext xmlns:c16="http://schemas.microsoft.com/office/drawing/2014/chart" uri="{C3380CC4-5D6E-409C-BE32-E72D297353CC}">
              <c16:uniqueId val="{00000006-6610-425C-ABA3-BAD03826473E}"/>
            </c:ext>
          </c:extLst>
        </c:ser>
        <c:ser>
          <c:idx val="1"/>
          <c:order val="3"/>
          <c:tx>
            <c:strRef>
              <c:f>'Figure 5a'!$A$15</c:f>
              <c:strCache>
                <c:ptCount val="1"/>
                <c:pt idx="0">
                  <c:v>Projection with Chinese real import data</c:v>
                </c:pt>
              </c:strCache>
            </c:strRef>
          </c:tx>
          <c:spPr>
            <a:ln w="28575" cap="rnd">
              <a:solidFill>
                <a:srgbClr val="FD9717"/>
              </a:solidFill>
              <a:prstDash val="solid"/>
              <a:round/>
            </a:ln>
            <a:effectLst/>
          </c:spPr>
          <c:marker>
            <c:symbol val="none"/>
          </c:marker>
          <c:dPt>
            <c:idx val="13"/>
            <c:marker>
              <c:symbol val="none"/>
            </c:marker>
            <c:bubble3D val="0"/>
            <c:extLst>
              <c:ext xmlns:c16="http://schemas.microsoft.com/office/drawing/2014/chart" uri="{C3380CC4-5D6E-409C-BE32-E72D297353CC}">
                <c16:uniqueId val="{00000007-6610-425C-ABA3-BAD03826473E}"/>
              </c:ext>
            </c:extLst>
          </c:dPt>
          <c:dPt>
            <c:idx val="14"/>
            <c:marker>
              <c:symbol val="none"/>
            </c:marker>
            <c:bubble3D val="0"/>
            <c:extLst>
              <c:ext xmlns:c16="http://schemas.microsoft.com/office/drawing/2014/chart" uri="{C3380CC4-5D6E-409C-BE32-E72D297353CC}">
                <c16:uniqueId val="{00000008-6610-425C-ABA3-BAD03826473E}"/>
              </c:ext>
            </c:extLst>
          </c:dPt>
          <c:dPt>
            <c:idx val="15"/>
            <c:marker>
              <c:symbol val="none"/>
            </c:marker>
            <c:bubble3D val="0"/>
            <c:extLst>
              <c:ext xmlns:c16="http://schemas.microsoft.com/office/drawing/2014/chart" uri="{C3380CC4-5D6E-409C-BE32-E72D297353CC}">
                <c16:uniqueId val="{00000009-6610-425C-ABA3-BAD03826473E}"/>
              </c:ext>
            </c:extLst>
          </c:dPt>
          <c:dPt>
            <c:idx val="16"/>
            <c:marker>
              <c:symbol val="circle"/>
              <c:size val="5"/>
              <c:spPr>
                <a:solidFill>
                  <a:schemeClr val="accent2"/>
                </a:solidFill>
                <a:ln w="9525">
                  <a:solidFill>
                    <a:schemeClr val="accent2"/>
                  </a:solidFill>
                </a:ln>
                <a:effectLst/>
              </c:spPr>
            </c:marker>
            <c:bubble3D val="0"/>
            <c:extLst>
              <c:ext xmlns:c16="http://schemas.microsoft.com/office/drawing/2014/chart" uri="{C3380CC4-5D6E-409C-BE32-E72D297353CC}">
                <c16:uniqueId val="{0000000A-6610-425C-ABA3-BAD03826473E}"/>
              </c:ext>
            </c:extLst>
          </c:dPt>
          <c:dLbls>
            <c:delete val="1"/>
          </c:dLbls>
          <c:cat>
            <c:numRef>
              <c:f>'Figure 5a'!$B$2:$R$2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5a'!$B$15:$R$15</c:f>
              <c:numCache>
                <c:formatCode>0.0</c:formatCode>
                <c:ptCount val="17"/>
                <c:pt idx="8">
                  <c:v>7.649609389000001</c:v>
                </c:pt>
                <c:pt idx="9">
                  <c:v>10.159372667793042</c:v>
                </c:pt>
                <c:pt idx="10">
                  <c:v>10.530987141165586</c:v>
                </c:pt>
                <c:pt idx="11">
                  <c:v>8.3631056013157448</c:v>
                </c:pt>
                <c:pt idx="12">
                  <c:v>10.610127625675348</c:v>
                </c:pt>
                <c:pt idx="13">
                  <c:v>13.487155975168461</c:v>
                </c:pt>
                <c:pt idx="14">
                  <c:v>13.955176492828723</c:v>
                </c:pt>
                <c:pt idx="15">
                  <c:v>13.695049575529866</c:v>
                </c:pt>
                <c:pt idx="16">
                  <c:v>12.176507494946744</c:v>
                </c:pt>
              </c:numCache>
            </c:numRef>
          </c:val>
          <c:smooth val="0"/>
          <c:extLst>
            <c:ext xmlns:c16="http://schemas.microsoft.com/office/drawing/2014/chart" uri="{C3380CC4-5D6E-409C-BE32-E72D297353CC}">
              <c16:uniqueId val="{0000000B-6610-425C-ABA3-BAD03826473E}"/>
            </c:ext>
          </c:extLst>
        </c:ser>
        <c:ser>
          <c:idx val="4"/>
          <c:order val="4"/>
          <c:tx>
            <c:strRef>
              <c:f>'Figure 5a'!#REF!</c:f>
              <c:strCache>
                <c:ptCount val="1"/>
                <c:pt idx="0">
                  <c:v>#REF!</c:v>
                </c:pt>
              </c:strCache>
            </c:strRef>
          </c:tx>
          <c:spPr>
            <a:ln w="28575" cap="rnd">
              <a:solidFill>
                <a:schemeClr val="accent5"/>
              </a:solidFill>
              <a:round/>
            </a:ln>
            <a:effectLst/>
          </c:spPr>
          <c:marker>
            <c:symbol val="none"/>
          </c:marker>
          <c:dLbls>
            <c:delete val="1"/>
          </c:dLbls>
          <c:cat>
            <c:numRef>
              <c:f>'Figure 5a'!$B$2:$R$2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5a'!#REF!</c:f>
              <c:numCache>
                <c:formatCode>General</c:formatCode>
                <c:ptCount val="1"/>
                <c:pt idx="0">
                  <c:v>1</c:v>
                </c:pt>
              </c:numCache>
            </c:numRef>
          </c:val>
          <c:smooth val="0"/>
          <c:extLst>
            <c:ext xmlns:c16="http://schemas.microsoft.com/office/drawing/2014/chart" uri="{C3380CC4-5D6E-409C-BE32-E72D297353CC}">
              <c16:uniqueId val="{0000000A-605A-4D8A-AA6A-43A8F2B6D37D}"/>
            </c:ext>
          </c:extLst>
        </c:ser>
        <c:ser>
          <c:idx val="5"/>
          <c:order val="5"/>
          <c:tx>
            <c:strRef>
              <c:f>'Figure 5a'!$A$6</c:f>
              <c:strCache>
                <c:ptCount val="1"/>
                <c:pt idx="0">
                  <c:v>Real coevered exports</c:v>
                </c:pt>
              </c:strCache>
            </c:strRef>
          </c:tx>
          <c:spPr>
            <a:ln w="28575" cap="rnd">
              <a:solidFill>
                <a:srgbClr val="002060"/>
              </a:solidFill>
              <a:round/>
            </a:ln>
            <a:effectLst/>
          </c:spPr>
          <c:marker>
            <c:symbol val="none"/>
          </c:marker>
          <c:dPt>
            <c:idx val="16"/>
            <c:marker>
              <c:symbol val="circle"/>
              <c:size val="5"/>
              <c:spPr>
                <a:solidFill>
                  <a:srgbClr val="002060"/>
                </a:solidFill>
                <a:ln w="9525">
                  <a:noFill/>
                </a:ln>
                <a:effectLst/>
              </c:spPr>
            </c:marker>
            <c:bubble3D val="0"/>
            <c:extLst>
              <c:ext xmlns:c16="http://schemas.microsoft.com/office/drawing/2014/chart" uri="{C3380CC4-5D6E-409C-BE32-E72D297353CC}">
                <c16:uniqueId val="{0000000A-FC2C-4895-9B86-42AFB82806B7}"/>
              </c:ext>
            </c:extLst>
          </c:dPt>
          <c:dLbls>
            <c:delete val="1"/>
          </c:dLbls>
          <c:cat>
            <c:numRef>
              <c:f>'Figure 5a'!$B$2:$R$2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'Figure 5a'!$B$6:$R$6</c:f>
              <c:numCache>
                <c:formatCode>0.0</c:formatCode>
                <c:ptCount val="17"/>
                <c:pt idx="0">
                  <c:v>0.31712817716686742</c:v>
                </c:pt>
                <c:pt idx="1">
                  <c:v>0.74878953250746849</c:v>
                </c:pt>
                <c:pt idx="2">
                  <c:v>0.89415429640539068</c:v>
                </c:pt>
                <c:pt idx="3">
                  <c:v>1.2056986611016645</c:v>
                </c:pt>
                <c:pt idx="4">
                  <c:v>1.3846363965741559</c:v>
                </c:pt>
                <c:pt idx="5">
                  <c:v>0.78872223239555084</c:v>
                </c:pt>
                <c:pt idx="6">
                  <c:v>1.6099942157996949</c:v>
                </c:pt>
                <c:pt idx="7">
                  <c:v>2.3221083667142102</c:v>
                </c:pt>
                <c:pt idx="8">
                  <c:v>7.649609389000001</c:v>
                </c:pt>
                <c:pt idx="9">
                  <c:v>6.8970926502274743</c:v>
                </c:pt>
                <c:pt idx="10">
                  <c:v>3.1651733466087983</c:v>
                </c:pt>
                <c:pt idx="11">
                  <c:v>10.722396026663146</c:v>
                </c:pt>
                <c:pt idx="12">
                  <c:v>11.678130895841793</c:v>
                </c:pt>
                <c:pt idx="13">
                  <c:v>8.3173678647250142</c:v>
                </c:pt>
                <c:pt idx="14">
                  <c:v>14.814009776900503</c:v>
                </c:pt>
                <c:pt idx="15">
                  <c:v>12.136519450334976</c:v>
                </c:pt>
                <c:pt idx="16">
                  <c:v>4.4240985521741072</c:v>
                </c:pt>
              </c:numCache>
            </c:numRef>
          </c:val>
          <c:smooth val="0"/>
          <c:extLst>
            <c:ext xmlns:c16="http://schemas.microsoft.com/office/drawing/2014/chart" uri="{C3380CC4-5D6E-409C-BE32-E72D297353CC}">
              <c16:uniqueId val="{0000000A-ACDE-4433-B08B-2EC82F53865D}"/>
            </c:ext>
          </c:extLst>
        </c:ser>
        <c:dLbls>
          <c:dLblPos val="t"/>
          <c:showLegendKey val="0"/>
          <c:showVal val="1"/>
          <c:showCatName val="0"/>
          <c:showSerName val="0"/>
          <c:showPercent val="0"/>
          <c:showBubbleSize val="0"/>
        </c:dLbls>
        <c:smooth val="0"/>
        <c:axId val="686547152"/>
        <c:axId val="672567120"/>
      </c:lineChart>
      <c:catAx>
        <c:axId val="686547152"/>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1" i="0" u="none" strike="noStrike" kern="1200" baseline="0">
                <a:solidFill>
                  <a:srgbClr val="3C719D"/>
                </a:solidFill>
                <a:latin typeface="Arial Black" panose="020B0A04020102020204" pitchFamily="34" charset="0"/>
                <a:ea typeface="+mn-ea"/>
                <a:cs typeface="+mn-cs"/>
              </a:defRPr>
            </a:pPr>
            <a:endParaRPr lang="en-US"/>
          </a:p>
        </c:txPr>
        <c:crossAx val="672567120"/>
        <c:crosses val="autoZero"/>
        <c:auto val="1"/>
        <c:lblAlgn val="ctr"/>
        <c:lblOffset val="100"/>
        <c:tickLblSkip val="2"/>
        <c:tickMarkSkip val="2"/>
        <c:noMultiLvlLbl val="0"/>
      </c:catAx>
      <c:valAx>
        <c:axId val="6725671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686547152"/>
        <c:crosses val="autoZero"/>
        <c:crossBetween val="midCat"/>
        <c:majorUnit val="1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2"/>
          <c:order val="0"/>
          <c:tx>
            <c:strRef>
              <c:f>'Figure 5b'!$B$11</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5b'!$C$2:$S$2</c15:sqref>
                  </c15:fullRef>
                </c:ext>
              </c:extLst>
              <c:f>'Figure 5b'!$J$2:$S$2</c:f>
              <c:numCache>
                <c:formatCode>0</c:formatCode>
                <c:ptCount val="10"/>
                <c:pt idx="0">
                  <c:v>2016</c:v>
                </c:pt>
                <c:pt idx="1">
                  <c:v>2017</c:v>
                </c:pt>
                <c:pt idx="2">
                  <c:v>2018</c:v>
                </c:pt>
                <c:pt idx="3">
                  <c:v>2019</c:v>
                </c:pt>
                <c:pt idx="4">
                  <c:v>2020</c:v>
                </c:pt>
                <c:pt idx="5" formatCode="General">
                  <c:v>2021</c:v>
                </c:pt>
                <c:pt idx="6" formatCode="General">
                  <c:v>2022</c:v>
                </c:pt>
                <c:pt idx="7" formatCode="General">
                  <c:v>2023</c:v>
                </c:pt>
                <c:pt idx="8" formatCode="General">
                  <c:v>2024</c:v>
                </c:pt>
                <c:pt idx="9" formatCode="General">
                  <c:v>2025</c:v>
                </c:pt>
              </c:numCache>
            </c:numRef>
          </c:cat>
          <c:val>
            <c:numRef>
              <c:extLst>
                <c:ext xmlns:c15="http://schemas.microsoft.com/office/drawing/2012/chart" uri="{02D57815-91ED-43cb-92C2-25804820EDAC}">
                  <c15:fullRef>
                    <c15:sqref>'Figure 5b'!$C$11:$S$11</c15:sqref>
                  </c15:fullRef>
                </c:ext>
              </c:extLst>
              <c:f>'Figure 5b'!$J$11:$S$11</c:f>
              <c:numCache>
                <c:formatCode>0.0</c:formatCode>
                <c:ptCount val="10"/>
                <c:pt idx="0">
                  <c:v>0.15359810582597136</c:v>
                </c:pt>
                <c:pt idx="1">
                  <c:v>0.40341316400000005</c:v>
                </c:pt>
                <c:pt idx="2">
                  <c:v>0.27557028065825623</c:v>
                </c:pt>
                <c:pt idx="3">
                  <c:v>0.13965806573784942</c:v>
                </c:pt>
                <c:pt idx="4">
                  <c:v>0.20391663088901921</c:v>
                </c:pt>
                <c:pt idx="5">
                  <c:v>1.7410677797576595</c:v>
                </c:pt>
                <c:pt idx="6">
                  <c:v>0.51113554837309094</c:v>
                </c:pt>
                <c:pt idx="7">
                  <c:v>0.85413814882741901</c:v>
                </c:pt>
                <c:pt idx="8">
                  <c:v>1.3590629130281686</c:v>
                </c:pt>
                <c:pt idx="9">
                  <c:v>9.5448011761014029E-2</c:v>
                </c:pt>
              </c:numCache>
            </c:numRef>
          </c:val>
          <c:smooth val="0"/>
          <c:extLst>
            <c:ext xmlns:c16="http://schemas.microsoft.com/office/drawing/2014/chart" uri="{C3380CC4-5D6E-409C-BE32-E72D297353CC}">
              <c16:uniqueId val="{00000003-DCBC-4566-8D40-8CF01F0BA5BE}"/>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0.5"/>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0"/>
          <c:order val="0"/>
          <c:tx>
            <c:strRef>
              <c:f>'Figure 5b'!$B$5</c:f>
              <c:strCache>
                <c:ptCount val="1"/>
                <c:pt idx="0">
                  <c:v>Real exports</c:v>
                </c:pt>
              </c:strCache>
            </c:strRef>
          </c:tx>
          <c:spPr>
            <a:ln w="28575" cap="rnd">
              <a:solidFill>
                <a:srgbClr val="002060"/>
              </a:solidFill>
              <a:round/>
            </a:ln>
            <a:effectLst/>
          </c:spPr>
          <c:marker>
            <c:symbol val="none"/>
          </c:marker>
          <c:cat>
            <c:strRef>
              <c:f>'Figure 2b'!$J$2:$S$2</c:f>
              <c:strCache>
                <c:ptCount val="10"/>
                <c:pt idx="0">
                  <c:v>2016</c:v>
                </c:pt>
                <c:pt idx="1">
                  <c:v>2017</c:v>
                </c:pt>
                <c:pt idx="2">
                  <c:v>2018</c:v>
                </c:pt>
                <c:pt idx="3">
                  <c:v>2019</c:v>
                </c:pt>
                <c:pt idx="4">
                  <c:v>2020</c:v>
                </c:pt>
                <c:pt idx="5">
                  <c:v>2021</c:v>
                </c:pt>
                <c:pt idx="6">
                  <c:v>2022</c:v>
                </c:pt>
                <c:pt idx="7">
                  <c:v>2023</c:v>
                </c:pt>
                <c:pt idx="8">
                  <c:v>2024</c:v>
                </c:pt>
                <c:pt idx="9">
                  <c:v>2025</c:v>
                </c:pt>
              </c:strCache>
              <c:extLst/>
            </c:strRef>
          </c:cat>
          <c:val>
            <c:numRef>
              <c:f>'Figure 5b'!$J$5:$S$5</c:f>
              <c:numCache>
                <c:formatCode>0.0</c:formatCode>
                <c:ptCount val="10"/>
                <c:pt idx="0">
                  <c:v>0.44303154220380703</c:v>
                </c:pt>
                <c:pt idx="1">
                  <c:v>4.3787355440000013</c:v>
                </c:pt>
                <c:pt idx="2">
                  <c:v>4.6762797430463436</c:v>
                </c:pt>
                <c:pt idx="3">
                  <c:v>2.6169388036822099</c:v>
                </c:pt>
                <c:pt idx="4">
                  <c:v>7.4530035375007069</c:v>
                </c:pt>
                <c:pt idx="5">
                  <c:v>4.4917790180122896</c:v>
                </c:pt>
                <c:pt idx="6">
                  <c:v>4.1317543668887353</c:v>
                </c:pt>
                <c:pt idx="7">
                  <c:v>9.9666968696761913</c:v>
                </c:pt>
                <c:pt idx="8">
                  <c:v>5.2156832945144647</c:v>
                </c:pt>
                <c:pt idx="9">
                  <c:v>0.56181969972903256</c:v>
                </c:pt>
              </c:numCache>
              <c:extLst/>
            </c:numRef>
          </c:val>
          <c:smooth val="0"/>
          <c:extLst>
            <c:ext xmlns:c16="http://schemas.microsoft.com/office/drawing/2014/chart" uri="{C3380CC4-5D6E-409C-BE32-E72D297353CC}">
              <c16:uniqueId val="{00000000-B4F7-47B7-A969-55BEE755BE28}"/>
            </c:ext>
          </c:extLst>
        </c:ser>
        <c:ser>
          <c:idx val="1"/>
          <c:order val="1"/>
          <c:tx>
            <c:strRef>
              <c:f>'Figure 5b'!#REF!</c:f>
              <c:strCache>
                <c:ptCount val="1"/>
                <c:pt idx="0">
                  <c:v>#REF!</c:v>
                </c:pt>
              </c:strCache>
              <c:extLst xmlns:c15="http://schemas.microsoft.com/office/drawing/2012/chart"/>
            </c:strRef>
          </c:tx>
          <c:spPr>
            <a:ln w="28575" cap="rnd">
              <a:solidFill>
                <a:schemeClr val="accent2"/>
              </a:solidFill>
              <a:round/>
            </a:ln>
            <a:effectLst/>
          </c:spPr>
          <c:marker>
            <c:symbol val="none"/>
          </c:marker>
          <c:cat>
            <c:strRef>
              <c:f>'Figure 2b'!$J$2:$S$2</c:f>
              <c:strCache>
                <c:ptCount val="10"/>
                <c:pt idx="0">
                  <c:v>2016</c:v>
                </c:pt>
                <c:pt idx="1">
                  <c:v>2017</c:v>
                </c:pt>
                <c:pt idx="2">
                  <c:v>2018</c:v>
                </c:pt>
                <c:pt idx="3">
                  <c:v>2019</c:v>
                </c:pt>
                <c:pt idx="4">
                  <c:v>2020</c:v>
                </c:pt>
                <c:pt idx="5">
                  <c:v>2021</c:v>
                </c:pt>
                <c:pt idx="6">
                  <c:v>2022</c:v>
                </c:pt>
                <c:pt idx="7">
                  <c:v>2023</c:v>
                </c:pt>
                <c:pt idx="8">
                  <c:v>2024</c:v>
                </c:pt>
                <c:pt idx="9">
                  <c:v>2025</c:v>
                </c:pt>
              </c:strCache>
              <c:extLst/>
            </c:strRef>
          </c:cat>
          <c:val>
            <c:numRef>
              <c:f>'Figure 5b'!#REF!</c:f>
              <c:extLst xmlns:c15="http://schemas.microsoft.com/office/drawing/2012/chart"/>
            </c:numRef>
          </c:val>
          <c:smooth val="0"/>
          <c:extLst xmlns:c15="http://schemas.microsoft.com/office/drawing/2012/chart">
            <c:ext xmlns:c16="http://schemas.microsoft.com/office/drawing/2014/chart" uri="{C3380CC4-5D6E-409C-BE32-E72D297353CC}">
              <c16:uniqueId val="{00000001-B4F7-47B7-A969-55BEE755BE28}"/>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3"/>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0"/>
          <c:order val="0"/>
          <c:tx>
            <c:strRef>
              <c:f>'Figure 5b'!$B$8</c:f>
              <c:strCache>
                <c:ptCount val="1"/>
                <c:pt idx="0">
                  <c:v>Real exports</c:v>
                </c:pt>
              </c:strCache>
            </c:strRef>
          </c:tx>
          <c:spPr>
            <a:ln w="28575" cap="rnd">
              <a:solidFill>
                <a:srgbClr val="002060"/>
              </a:solidFill>
              <a:round/>
            </a:ln>
            <a:effectLst/>
          </c:spPr>
          <c:marker>
            <c:symbol val="none"/>
          </c:marker>
          <c:cat>
            <c:numRef>
              <c:f>'Figure 5b'!$J$2:$S$2</c:f>
              <c:numCache>
                <c:formatCode>0</c:formatCode>
                <c:ptCount val="10"/>
                <c:pt idx="0">
                  <c:v>2016</c:v>
                </c:pt>
                <c:pt idx="1">
                  <c:v>2017</c:v>
                </c:pt>
                <c:pt idx="2">
                  <c:v>2018</c:v>
                </c:pt>
                <c:pt idx="3">
                  <c:v>2019</c:v>
                </c:pt>
                <c:pt idx="4">
                  <c:v>2020</c:v>
                </c:pt>
                <c:pt idx="5" formatCode="General">
                  <c:v>2021</c:v>
                </c:pt>
                <c:pt idx="6" formatCode="General">
                  <c:v>2022</c:v>
                </c:pt>
                <c:pt idx="7" formatCode="General">
                  <c:v>2023</c:v>
                </c:pt>
                <c:pt idx="8" formatCode="General">
                  <c:v>2024</c:v>
                </c:pt>
                <c:pt idx="9" formatCode="General">
                  <c:v>2025</c:v>
                </c:pt>
              </c:numCache>
            </c:numRef>
          </c:cat>
          <c:val>
            <c:numRef>
              <c:f>'Figure 5b'!$J$8:$S$8</c:f>
              <c:numCache>
                <c:formatCode>0.0</c:formatCode>
                <c:ptCount val="10"/>
                <c:pt idx="0">
                  <c:v>0.14152522342795157</c:v>
                </c:pt>
                <c:pt idx="1">
                  <c:v>0.42381172500000003</c:v>
                </c:pt>
                <c:pt idx="2">
                  <c:v>0.40080729097691575</c:v>
                </c:pt>
                <c:pt idx="3">
                  <c:v>5.4600924918450304E-2</c:v>
                </c:pt>
                <c:pt idx="4">
                  <c:v>1.3612091096744769</c:v>
                </c:pt>
                <c:pt idx="5">
                  <c:v>2.7081254708715754</c:v>
                </c:pt>
                <c:pt idx="6">
                  <c:v>0.82367300704388535</c:v>
                </c:pt>
                <c:pt idx="7">
                  <c:v>1.120004437439811</c:v>
                </c:pt>
                <c:pt idx="8">
                  <c:v>1.1224614363103427</c:v>
                </c:pt>
                <c:pt idx="9">
                  <c:v>0.1925126874629402</c:v>
                </c:pt>
              </c:numCache>
              <c:extLst/>
            </c:numRef>
          </c:val>
          <c:smooth val="0"/>
          <c:extLst>
            <c:ext xmlns:c16="http://schemas.microsoft.com/office/drawing/2014/chart" uri="{C3380CC4-5D6E-409C-BE32-E72D297353CC}">
              <c16:uniqueId val="{00000000-0441-4399-9BA0-62CC7807D56A}"/>
            </c:ext>
          </c:extLst>
        </c:ser>
        <c:ser>
          <c:idx val="1"/>
          <c:order val="1"/>
          <c:tx>
            <c:strRef>
              <c:f>'Figure 5b'!#REF!</c:f>
              <c:strCache>
                <c:ptCount val="1"/>
                <c:pt idx="0">
                  <c:v>#REF!</c:v>
                </c:pt>
              </c:strCache>
              <c:extLst xmlns:c15="http://schemas.microsoft.com/office/drawing/2012/chart"/>
            </c:strRef>
          </c:tx>
          <c:spPr>
            <a:ln w="28575" cap="rnd">
              <a:solidFill>
                <a:schemeClr val="accent2"/>
              </a:solidFill>
              <a:round/>
            </a:ln>
            <a:effectLst/>
          </c:spPr>
          <c:marker>
            <c:symbol val="none"/>
          </c:marker>
          <c:cat>
            <c:numRef>
              <c:f>'Figure 5b'!$J$2:$S$2</c:f>
              <c:numCache>
                <c:formatCode>0</c:formatCode>
                <c:ptCount val="10"/>
                <c:pt idx="0">
                  <c:v>2016</c:v>
                </c:pt>
                <c:pt idx="1">
                  <c:v>2017</c:v>
                </c:pt>
                <c:pt idx="2">
                  <c:v>2018</c:v>
                </c:pt>
                <c:pt idx="3">
                  <c:v>2019</c:v>
                </c:pt>
                <c:pt idx="4">
                  <c:v>2020</c:v>
                </c:pt>
                <c:pt idx="5" formatCode="General">
                  <c:v>2021</c:v>
                </c:pt>
                <c:pt idx="6" formatCode="General">
                  <c:v>2022</c:v>
                </c:pt>
                <c:pt idx="7" formatCode="General">
                  <c:v>2023</c:v>
                </c:pt>
                <c:pt idx="8" formatCode="General">
                  <c:v>2024</c:v>
                </c:pt>
                <c:pt idx="9" formatCode="General">
                  <c:v>2025</c:v>
                </c:pt>
              </c:numCache>
            </c:numRef>
          </c:cat>
          <c:val>
            <c:numRef>
              <c:f>'Figure 5b'!#REF!</c:f>
              <c:extLst xmlns:c15="http://schemas.microsoft.com/office/drawing/2012/chart"/>
            </c:numRef>
          </c:val>
          <c:smooth val="0"/>
          <c:extLst xmlns:c15="http://schemas.microsoft.com/office/drawing/2012/chart">
            <c:ext xmlns:c16="http://schemas.microsoft.com/office/drawing/2014/chart" uri="{C3380CC4-5D6E-409C-BE32-E72D297353CC}">
              <c16:uniqueId val="{00000001-0441-4399-9BA0-62CC7807D56A}"/>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1"/>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2b'!#REF!</c:f>
              <c:strCache>
                <c:ptCount val="1"/>
                <c:pt idx="0">
                  <c:v>#REF!</c:v>
                </c:pt>
              </c:strCache>
              <c:extLst xmlns:c15="http://schemas.microsoft.com/office/drawing/2012/chart"/>
            </c:strRef>
          </c:tx>
          <c:spPr>
            <a:ln w="28575" cap="rnd">
              <a:solidFill>
                <a:schemeClr val="accent2"/>
              </a:solidFill>
              <a:round/>
            </a:ln>
            <a:effectLst/>
          </c:spPr>
          <c:marker>
            <c:symbol val="none"/>
          </c:marker>
          <c:cat>
            <c:strRef>
              <c:f>'Figure 2b'!$J$2:$S$2</c:f>
              <c:strCache>
                <c:ptCount val="10"/>
                <c:pt idx="0">
                  <c:v>2016</c:v>
                </c:pt>
                <c:pt idx="1">
                  <c:v>2017</c:v>
                </c:pt>
                <c:pt idx="2">
                  <c:v>2018</c:v>
                </c:pt>
                <c:pt idx="3">
                  <c:v>2019</c:v>
                </c:pt>
                <c:pt idx="4">
                  <c:v>2020</c:v>
                </c:pt>
                <c:pt idx="5">
                  <c:v>2021</c:v>
                </c:pt>
                <c:pt idx="6">
                  <c:v>2022</c:v>
                </c:pt>
                <c:pt idx="7">
                  <c:v>2023</c:v>
                </c:pt>
                <c:pt idx="8">
                  <c:v>2024</c:v>
                </c:pt>
                <c:pt idx="9">
                  <c:v>2025</c:v>
                </c:pt>
              </c:strCache>
              <c:extLst/>
            </c:strRef>
          </c:cat>
          <c:val>
            <c:numRef>
              <c:f>'Figure 2b'!#REF!</c:f>
              <c:extLst xmlns:c15="http://schemas.microsoft.com/office/drawing/2012/chart"/>
            </c:numRef>
          </c:val>
          <c:smooth val="0"/>
          <c:extLst xmlns:c15="http://schemas.microsoft.com/office/drawing/2012/chart">
            <c:ext xmlns:c16="http://schemas.microsoft.com/office/drawing/2014/chart" uri="{C3380CC4-5D6E-409C-BE32-E72D297353CC}">
              <c16:uniqueId val="{00000001-0361-4807-A00D-614AD208E4A4}"/>
            </c:ext>
          </c:extLst>
        </c:ser>
        <c:ser>
          <c:idx val="2"/>
          <c:order val="1"/>
          <c:tx>
            <c:strRef>
              <c:f>'Figure 2b'!$B$14</c:f>
              <c:strCache>
                <c:ptCount val="1"/>
                <c:pt idx="0">
                  <c:v>Real exports</c:v>
                </c:pt>
              </c:strCache>
            </c:strRef>
          </c:tx>
          <c:spPr>
            <a:ln w="28575" cap="rnd">
              <a:solidFill>
                <a:srgbClr val="002060"/>
              </a:solidFill>
              <a:round/>
            </a:ln>
            <a:effectLst/>
          </c:spPr>
          <c:marker>
            <c:symbol val="none"/>
          </c:marker>
          <c:cat>
            <c:strRef>
              <c:f>'Figure 2b'!$J$2:$S$2</c:f>
              <c:strCache>
                <c:ptCount val="10"/>
                <c:pt idx="0">
                  <c:v>2016</c:v>
                </c:pt>
                <c:pt idx="1">
                  <c:v>2017</c:v>
                </c:pt>
                <c:pt idx="2">
                  <c:v>2018</c:v>
                </c:pt>
                <c:pt idx="3">
                  <c:v>2019</c:v>
                </c:pt>
                <c:pt idx="4">
                  <c:v>2020</c:v>
                </c:pt>
                <c:pt idx="5">
                  <c:v>2021</c:v>
                </c:pt>
                <c:pt idx="6">
                  <c:v>2022</c:v>
                </c:pt>
                <c:pt idx="7">
                  <c:v>2023</c:v>
                </c:pt>
                <c:pt idx="8">
                  <c:v>2024</c:v>
                </c:pt>
                <c:pt idx="9">
                  <c:v>2025</c:v>
                </c:pt>
              </c:strCache>
              <c:extLst/>
            </c:strRef>
          </c:cat>
          <c:val>
            <c:numRef>
              <c:f>'Figure 2b'!$J$14:$S$14</c:f>
              <c:numCache>
                <c:formatCode>0.0</c:formatCode>
                <c:ptCount val="10"/>
                <c:pt idx="0">
                  <c:v>2.0965736812436879</c:v>
                </c:pt>
                <c:pt idx="1">
                  <c:v>2.5714011659999998</c:v>
                </c:pt>
                <c:pt idx="2">
                  <c:v>3.6691021121337513</c:v>
                </c:pt>
                <c:pt idx="3">
                  <c:v>3.6180655936601829</c:v>
                </c:pt>
                <c:pt idx="4">
                  <c:v>4.9441540777209996</c:v>
                </c:pt>
                <c:pt idx="5">
                  <c:v>6.2775469436955111</c:v>
                </c:pt>
                <c:pt idx="6">
                  <c:v>4.5374282352119364</c:v>
                </c:pt>
                <c:pt idx="7">
                  <c:v>3.9602930441082229</c:v>
                </c:pt>
                <c:pt idx="8">
                  <c:v>3.7317897153862813</c:v>
                </c:pt>
                <c:pt idx="9">
                  <c:v>1.9476003217598956</c:v>
                </c:pt>
              </c:numCache>
              <c:extLst/>
            </c:numRef>
          </c:val>
          <c:smooth val="0"/>
          <c:extLst>
            <c:ext xmlns:c16="http://schemas.microsoft.com/office/drawing/2014/chart" uri="{C3380CC4-5D6E-409C-BE32-E72D297353CC}">
              <c16:uniqueId val="{00000002-7F13-4BC2-8472-D93EF69069E2}"/>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2"/>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2"/>
          <c:order val="0"/>
          <c:tx>
            <c:strRef>
              <c:f>'Figure 5b'!$B$14</c:f>
              <c:strCache>
                <c:ptCount val="1"/>
                <c:pt idx="0">
                  <c:v>Real exports</c:v>
                </c:pt>
              </c:strCache>
            </c:strRef>
          </c:tx>
          <c:spPr>
            <a:ln w="28575" cap="rnd">
              <a:solidFill>
                <a:srgbClr val="002060"/>
              </a:solidFill>
              <a:round/>
            </a:ln>
            <a:effectLst/>
          </c:spPr>
          <c:marker>
            <c:symbol val="none"/>
          </c:marker>
          <c:cat>
            <c:numRef>
              <c:extLst>
                <c:ext xmlns:c15="http://schemas.microsoft.com/office/drawing/2012/chart" uri="{02D57815-91ED-43cb-92C2-25804820EDAC}">
                  <c15:fullRef>
                    <c15:sqref>'Figure 5b'!$C$2:$S$2</c15:sqref>
                  </c15:fullRef>
                </c:ext>
              </c:extLst>
              <c:f>'Figure 5b'!$J$2:$S$2</c:f>
              <c:numCache>
                <c:formatCode>0</c:formatCode>
                <c:ptCount val="10"/>
                <c:pt idx="0">
                  <c:v>2016</c:v>
                </c:pt>
                <c:pt idx="1">
                  <c:v>2017</c:v>
                </c:pt>
                <c:pt idx="2">
                  <c:v>2018</c:v>
                </c:pt>
                <c:pt idx="3">
                  <c:v>2019</c:v>
                </c:pt>
                <c:pt idx="4">
                  <c:v>2020</c:v>
                </c:pt>
                <c:pt idx="5" formatCode="General">
                  <c:v>2021</c:v>
                </c:pt>
                <c:pt idx="6" formatCode="General">
                  <c:v>2022</c:v>
                </c:pt>
                <c:pt idx="7" formatCode="General">
                  <c:v>2023</c:v>
                </c:pt>
                <c:pt idx="8" formatCode="General">
                  <c:v>2024</c:v>
                </c:pt>
                <c:pt idx="9" formatCode="General">
                  <c:v>2025</c:v>
                </c:pt>
              </c:numCache>
            </c:numRef>
          </c:cat>
          <c:val>
            <c:numRef>
              <c:extLst>
                <c:ext xmlns:c15="http://schemas.microsoft.com/office/drawing/2012/chart" uri="{02D57815-91ED-43cb-92C2-25804820EDAC}">
                  <c15:fullRef>
                    <c15:sqref>'Figure 5b'!$C$14:$S$14</c15:sqref>
                  </c15:fullRef>
                </c:ext>
              </c:extLst>
              <c:f>'Figure 5b'!$J$14:$S$14</c:f>
              <c:numCache>
                <c:formatCode>0.0</c:formatCode>
                <c:ptCount val="10"/>
                <c:pt idx="0">
                  <c:v>1.5839534952564798</c:v>
                </c:pt>
                <c:pt idx="1">
                  <c:v>2.4436489560000005</c:v>
                </c:pt>
                <c:pt idx="2">
                  <c:v>1.5444353355459588</c:v>
                </c:pt>
                <c:pt idx="3">
                  <c:v>0.35397555227028876</c:v>
                </c:pt>
                <c:pt idx="4">
                  <c:v>1.7042667485989427</c:v>
                </c:pt>
                <c:pt idx="5">
                  <c:v>2.7371586272002677</c:v>
                </c:pt>
                <c:pt idx="6">
                  <c:v>2.8508049424193027</c:v>
                </c:pt>
                <c:pt idx="7">
                  <c:v>2.8731703209570822</c:v>
                </c:pt>
                <c:pt idx="8">
                  <c:v>4.4393118064820012</c:v>
                </c:pt>
                <c:pt idx="9">
                  <c:v>3.5743181532211206</c:v>
                </c:pt>
              </c:numCache>
            </c:numRef>
          </c:val>
          <c:smooth val="0"/>
          <c:extLst>
            <c:ext xmlns:c16="http://schemas.microsoft.com/office/drawing/2014/chart" uri="{C3380CC4-5D6E-409C-BE32-E72D297353CC}">
              <c16:uniqueId val="{00000000-896B-4F41-BDAD-3BB3493A8F3D}"/>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2"/>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2"/>
          <c:order val="0"/>
          <c:tx>
            <c:strRef>
              <c:f>Appendix_figure!$A$14</c:f>
              <c:strCache>
                <c:ptCount val="1"/>
                <c:pt idx="0">
                  <c:v>Projection with Chinese real import data</c:v>
                </c:pt>
              </c:strCache>
            </c:strRef>
          </c:tx>
          <c:spPr>
            <a:ln w="28575" cap="rnd">
              <a:solidFill>
                <a:srgbClr val="FD9717"/>
              </a:solidFill>
              <a:round/>
            </a:ln>
            <a:effectLst/>
          </c:spPr>
          <c:marker>
            <c:symbol val="none"/>
          </c:marker>
          <c:dPt>
            <c:idx val="16"/>
            <c:marker>
              <c:symbol val="circle"/>
              <c:size val="5"/>
              <c:spPr>
                <a:solidFill>
                  <a:srgbClr val="FD9717"/>
                </a:solidFill>
                <a:ln w="9525">
                  <a:noFill/>
                </a:ln>
                <a:effectLst/>
              </c:spPr>
            </c:marker>
            <c:bubble3D val="0"/>
            <c:extLst>
              <c:ext xmlns:c16="http://schemas.microsoft.com/office/drawing/2014/chart" uri="{C3380CC4-5D6E-409C-BE32-E72D297353CC}">
                <c16:uniqueId val="{00000012-8FCD-4C76-AF49-717B3CE81E54}"/>
              </c:ext>
            </c:extLst>
          </c:dPt>
          <c:dLbls>
            <c:delete val="1"/>
          </c:dLbls>
          <c:cat>
            <c:numRef>
              <c:f>Appendix_figure!$B$2:$R$2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Appendix_figure!$B$14:$R$14</c:f>
              <c:numCache>
                <c:formatCode>General</c:formatCode>
                <c:ptCount val="17"/>
                <c:pt idx="8" formatCode="0.0">
                  <c:v>34.735090631999995</c:v>
                </c:pt>
                <c:pt idx="9" formatCode="0.0">
                  <c:v>35.225327686544979</c:v>
                </c:pt>
                <c:pt idx="10" formatCode="0.0">
                  <c:v>34.526481397457594</c:v>
                </c:pt>
                <c:pt idx="11" formatCode="0.0">
                  <c:v>36.086432574474074</c:v>
                </c:pt>
                <c:pt idx="12" formatCode="0.0">
                  <c:v>40.495083476714626</c:v>
                </c:pt>
                <c:pt idx="13" formatCode="0.0">
                  <c:v>37.436471621674322</c:v>
                </c:pt>
                <c:pt idx="14" formatCode="0.0">
                  <c:v>40.535980873016349</c:v>
                </c:pt>
                <c:pt idx="15" formatCode="0.0">
                  <c:v>41.77940691857107</c:v>
                </c:pt>
                <c:pt idx="16" formatCode="0.0">
                  <c:v>41.792742550959588</c:v>
                </c:pt>
              </c:numCache>
            </c:numRef>
          </c:val>
          <c:smooth val="0"/>
          <c:extLst>
            <c:ext xmlns:c16="http://schemas.microsoft.com/office/drawing/2014/chart" uri="{C3380CC4-5D6E-409C-BE32-E72D297353CC}">
              <c16:uniqueId val="{00000000-8FCD-4C76-AF49-717B3CE81E54}"/>
            </c:ext>
          </c:extLst>
        </c:ser>
        <c:ser>
          <c:idx val="3"/>
          <c:order val="1"/>
          <c:tx>
            <c:strRef>
              <c:f>Appendix_figure!$A$5</c:f>
              <c:strCache>
                <c:ptCount val="1"/>
                <c:pt idx="0">
                  <c:v>Real exports of uncovered goods</c:v>
                </c:pt>
              </c:strCache>
            </c:strRef>
          </c:tx>
          <c:spPr>
            <a:ln w="28575" cap="rnd">
              <a:solidFill>
                <a:srgbClr val="002060"/>
              </a:solidFill>
              <a:prstDash val="solid"/>
              <a:round/>
            </a:ln>
            <a:effectLst/>
          </c:spPr>
          <c:marker>
            <c:symbol val="none"/>
          </c:marker>
          <c:dPt>
            <c:idx val="11"/>
            <c:marker>
              <c:symbol val="none"/>
            </c:marker>
            <c:bubble3D val="0"/>
            <c:extLst>
              <c:ext xmlns:c16="http://schemas.microsoft.com/office/drawing/2014/chart" uri="{C3380CC4-5D6E-409C-BE32-E72D297353CC}">
                <c16:uniqueId val="{0000000B-8FCD-4C76-AF49-717B3CE81E54}"/>
              </c:ext>
            </c:extLst>
          </c:dPt>
          <c:dPt>
            <c:idx val="12"/>
            <c:marker>
              <c:symbol val="none"/>
            </c:marker>
            <c:bubble3D val="0"/>
            <c:extLst>
              <c:ext xmlns:c16="http://schemas.microsoft.com/office/drawing/2014/chart" uri="{C3380CC4-5D6E-409C-BE32-E72D297353CC}">
                <c16:uniqueId val="{0000000C-8FCD-4C76-AF49-717B3CE81E54}"/>
              </c:ext>
            </c:extLst>
          </c:dPt>
          <c:dPt>
            <c:idx val="13"/>
            <c:marker>
              <c:symbol val="none"/>
            </c:marker>
            <c:bubble3D val="0"/>
            <c:extLst>
              <c:ext xmlns:c16="http://schemas.microsoft.com/office/drawing/2014/chart" uri="{C3380CC4-5D6E-409C-BE32-E72D297353CC}">
                <c16:uniqueId val="{0000000D-8FCD-4C76-AF49-717B3CE81E54}"/>
              </c:ext>
            </c:extLst>
          </c:dPt>
          <c:dPt>
            <c:idx val="16"/>
            <c:marker>
              <c:symbol val="circle"/>
              <c:size val="5"/>
              <c:spPr>
                <a:solidFill>
                  <a:srgbClr val="002060"/>
                </a:solidFill>
                <a:ln w="9525">
                  <a:noFill/>
                </a:ln>
                <a:effectLst/>
              </c:spPr>
            </c:marker>
            <c:bubble3D val="0"/>
            <c:extLst>
              <c:ext xmlns:c16="http://schemas.microsoft.com/office/drawing/2014/chart" uri="{C3380CC4-5D6E-409C-BE32-E72D297353CC}">
                <c16:uniqueId val="{0000000E-8FCD-4C76-AF49-717B3CE81E54}"/>
              </c:ext>
            </c:extLst>
          </c:dPt>
          <c:dLbls>
            <c:delete val="1"/>
          </c:dLbls>
          <c:cat>
            <c:numRef>
              <c:f>Appendix_figure!$B$2:$R$2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Appendix_figure!$B$5:$R$5</c:f>
              <c:numCache>
                <c:formatCode>0.0</c:formatCode>
                <c:ptCount val="17"/>
                <c:pt idx="0">
                  <c:v>22.913358810893257</c:v>
                </c:pt>
                <c:pt idx="1">
                  <c:v>29.977308385268753</c:v>
                </c:pt>
                <c:pt idx="2">
                  <c:v>32.446597390549258</c:v>
                </c:pt>
                <c:pt idx="3">
                  <c:v>31.405178628965885</c:v>
                </c:pt>
                <c:pt idx="4">
                  <c:v>33.096457025374498</c:v>
                </c:pt>
                <c:pt idx="5">
                  <c:v>32.571143202054692</c:v>
                </c:pt>
                <c:pt idx="6">
                  <c:v>30.918762740998336</c:v>
                </c:pt>
                <c:pt idx="7">
                  <c:v>31.606604616979027</c:v>
                </c:pt>
                <c:pt idx="8">
                  <c:v>34.735090631999995</c:v>
                </c:pt>
                <c:pt idx="9">
                  <c:v>33.577663759284448</c:v>
                </c:pt>
                <c:pt idx="10">
                  <c:v>28.167499850067543</c:v>
                </c:pt>
                <c:pt idx="11">
                  <c:v>31.020560297801271</c:v>
                </c:pt>
                <c:pt idx="12">
                  <c:v>31.565262578312879</c:v>
                </c:pt>
                <c:pt idx="13">
                  <c:v>29.876467259871767</c:v>
                </c:pt>
                <c:pt idx="14">
                  <c:v>31.742727047577024</c:v>
                </c:pt>
                <c:pt idx="15">
                  <c:v>32.811870198578966</c:v>
                </c:pt>
                <c:pt idx="16">
                  <c:v>23.881357260042162</c:v>
                </c:pt>
              </c:numCache>
            </c:numRef>
          </c:val>
          <c:smooth val="0"/>
          <c:extLst>
            <c:ext xmlns:c16="http://schemas.microsoft.com/office/drawing/2014/chart" uri="{C3380CC4-5D6E-409C-BE32-E72D297353CC}">
              <c16:uniqueId val="{0000000F-8FCD-4C76-AF49-717B3CE81E54}"/>
            </c:ext>
          </c:extLst>
        </c:ser>
        <c:ser>
          <c:idx val="5"/>
          <c:order val="2"/>
          <c:tx>
            <c:strRef>
              <c:f>Appendix_figure!$A$3</c:f>
              <c:strCache>
                <c:ptCount val="1"/>
                <c:pt idx="0">
                  <c:v>Nominal exports of uncovered goods</c:v>
                </c:pt>
              </c:strCache>
            </c:strRef>
          </c:tx>
          <c:spPr>
            <a:ln w="28575" cap="rnd">
              <a:solidFill>
                <a:srgbClr val="002060"/>
              </a:solidFill>
              <a:prstDash val="sysDash"/>
              <a:round/>
            </a:ln>
            <a:effectLst/>
          </c:spPr>
          <c:marker>
            <c:symbol val="none"/>
          </c:marker>
          <c:dPt>
            <c:idx val="16"/>
            <c:marker>
              <c:symbol val="circle"/>
              <c:size val="5"/>
              <c:spPr>
                <a:solidFill>
                  <a:srgbClr val="002060"/>
                </a:solidFill>
                <a:ln w="9525">
                  <a:noFill/>
                </a:ln>
                <a:effectLst/>
              </c:spPr>
            </c:marker>
            <c:bubble3D val="0"/>
            <c:extLst>
              <c:ext xmlns:c16="http://schemas.microsoft.com/office/drawing/2014/chart" uri="{C3380CC4-5D6E-409C-BE32-E72D297353CC}">
                <c16:uniqueId val="{00000010-8FCD-4C76-AF49-717B3CE81E54}"/>
              </c:ext>
            </c:extLst>
          </c:dPt>
          <c:dLbls>
            <c:delete val="1"/>
          </c:dLbls>
          <c:cat>
            <c:numRef>
              <c:f>Appendix_figure!$B$2:$R$2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formatCode="General">
                  <c:v>2021</c:v>
                </c:pt>
                <c:pt idx="13" formatCode="General">
                  <c:v>2022</c:v>
                </c:pt>
                <c:pt idx="14" formatCode="General">
                  <c:v>2023</c:v>
                </c:pt>
                <c:pt idx="15" formatCode="General">
                  <c:v>2024</c:v>
                </c:pt>
                <c:pt idx="16" formatCode="General">
                  <c:v>2025</c:v>
                </c:pt>
              </c:numCache>
            </c:numRef>
          </c:cat>
          <c:val>
            <c:numRef>
              <c:f>Appendix_figure!$B$3:$R$3</c:f>
              <c:numCache>
                <c:formatCode>0.0</c:formatCode>
                <c:ptCount val="17"/>
                <c:pt idx="0">
                  <c:v>21.904162855999999</c:v>
                </c:pt>
                <c:pt idx="1">
                  <c:v>30.053519379000001</c:v>
                </c:pt>
                <c:pt idx="2">
                  <c:v>35.150624716999999</c:v>
                </c:pt>
                <c:pt idx="3">
                  <c:v>34.146164591000002</c:v>
                </c:pt>
                <c:pt idx="4">
                  <c:v>35.839197693000003</c:v>
                </c:pt>
                <c:pt idx="5">
                  <c:v>35.091543711</c:v>
                </c:pt>
                <c:pt idx="6">
                  <c:v>31.206293480999999</c:v>
                </c:pt>
                <c:pt idx="7">
                  <c:v>30.864187915999999</c:v>
                </c:pt>
                <c:pt idx="8">
                  <c:v>34.735090632000002</c:v>
                </c:pt>
                <c:pt idx="9">
                  <c:v>34.633903850000003</c:v>
                </c:pt>
                <c:pt idx="10">
                  <c:v>28.338530754000001</c:v>
                </c:pt>
                <c:pt idx="11">
                  <c:v>30.644179498</c:v>
                </c:pt>
                <c:pt idx="12">
                  <c:v>34.935044986999998</c:v>
                </c:pt>
                <c:pt idx="13">
                  <c:v>36.150652852</c:v>
                </c:pt>
                <c:pt idx="14">
                  <c:v>35.722902628999996</c:v>
                </c:pt>
                <c:pt idx="15">
                  <c:v>35.99502897</c:v>
                </c:pt>
                <c:pt idx="16">
                  <c:v>26.671506376</c:v>
                </c:pt>
              </c:numCache>
            </c:numRef>
          </c:val>
          <c:smooth val="0"/>
          <c:extLst>
            <c:ext xmlns:c16="http://schemas.microsoft.com/office/drawing/2014/chart" uri="{C3380CC4-5D6E-409C-BE32-E72D297353CC}">
              <c16:uniqueId val="{00000011-8FCD-4C76-AF49-717B3CE81E54}"/>
            </c:ext>
          </c:extLst>
        </c:ser>
        <c:dLbls>
          <c:dLblPos val="t"/>
          <c:showLegendKey val="0"/>
          <c:showVal val="1"/>
          <c:showCatName val="0"/>
          <c:showSerName val="0"/>
          <c:showPercent val="0"/>
          <c:showBubbleSize val="0"/>
        </c:dLbls>
        <c:smooth val="0"/>
        <c:axId val="686547152"/>
        <c:axId val="672567120"/>
      </c:lineChart>
      <c:catAx>
        <c:axId val="686547152"/>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900" b="1" i="0" u="none" strike="noStrike" kern="1200" baseline="0">
                <a:solidFill>
                  <a:srgbClr val="3C719D"/>
                </a:solidFill>
                <a:latin typeface="Arial Black" panose="020B0A04020102020204" pitchFamily="34" charset="0"/>
                <a:ea typeface="+mn-ea"/>
                <a:cs typeface="+mn-cs"/>
              </a:defRPr>
            </a:pPr>
            <a:endParaRPr lang="en-US"/>
          </a:p>
        </c:txPr>
        <c:crossAx val="672567120"/>
        <c:crosses val="autoZero"/>
        <c:auto val="1"/>
        <c:lblAlgn val="ctr"/>
        <c:lblOffset val="100"/>
        <c:noMultiLvlLbl val="0"/>
      </c:catAx>
      <c:valAx>
        <c:axId val="6725671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900" b="0" i="0" u="none" strike="noStrike" kern="1200" baseline="0">
                <a:solidFill>
                  <a:srgbClr val="3C719D"/>
                </a:solidFill>
                <a:latin typeface="Arial Black" panose="020B0A04020102020204" pitchFamily="34" charset="0"/>
                <a:ea typeface="+mn-ea"/>
                <a:cs typeface="+mn-cs"/>
              </a:defRPr>
            </a:pPr>
            <a:endParaRPr lang="en-US"/>
          </a:p>
        </c:txPr>
        <c:crossAx val="686547152"/>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2b'!#REF!</c:f>
              <c:strCache>
                <c:ptCount val="1"/>
                <c:pt idx="0">
                  <c:v>#REF!</c:v>
                </c:pt>
              </c:strCache>
              <c:extLst xmlns:c15="http://schemas.microsoft.com/office/drawing/2012/chart"/>
            </c:strRef>
          </c:tx>
          <c:spPr>
            <a:ln w="28575" cap="rnd">
              <a:solidFill>
                <a:schemeClr val="accent2"/>
              </a:solidFill>
              <a:round/>
            </a:ln>
            <a:effectLst/>
          </c:spPr>
          <c:marker>
            <c:symbol val="none"/>
          </c:marker>
          <c:cat>
            <c:strRef>
              <c:f>'Figure 2b'!$J$2:$S$2</c:f>
              <c:strCache>
                <c:ptCount val="10"/>
                <c:pt idx="0">
                  <c:v>2016</c:v>
                </c:pt>
                <c:pt idx="1">
                  <c:v>2017</c:v>
                </c:pt>
                <c:pt idx="2">
                  <c:v>2018</c:v>
                </c:pt>
                <c:pt idx="3">
                  <c:v>2019</c:v>
                </c:pt>
                <c:pt idx="4">
                  <c:v>2020</c:v>
                </c:pt>
                <c:pt idx="5">
                  <c:v>2021</c:v>
                </c:pt>
                <c:pt idx="6">
                  <c:v>2022</c:v>
                </c:pt>
                <c:pt idx="7">
                  <c:v>2023</c:v>
                </c:pt>
                <c:pt idx="8">
                  <c:v>2024</c:v>
                </c:pt>
                <c:pt idx="9">
                  <c:v>2025</c:v>
                </c:pt>
              </c:strCache>
              <c:extLst/>
            </c:strRef>
          </c:cat>
          <c:val>
            <c:numRef>
              <c:f>'Figure 2b'!#REF!</c:f>
              <c:extLst xmlns:c15="http://schemas.microsoft.com/office/drawing/2012/chart"/>
            </c:numRef>
          </c:val>
          <c:smooth val="0"/>
          <c:extLst xmlns:c15="http://schemas.microsoft.com/office/drawing/2012/chart">
            <c:ext xmlns:c16="http://schemas.microsoft.com/office/drawing/2014/chart" uri="{C3380CC4-5D6E-409C-BE32-E72D297353CC}">
              <c16:uniqueId val="{00000001-380D-4847-859A-7A9E95257AF0}"/>
            </c:ext>
          </c:extLst>
        </c:ser>
        <c:ser>
          <c:idx val="2"/>
          <c:order val="1"/>
          <c:tx>
            <c:strRef>
              <c:f>'Figure 2b'!$B$8</c:f>
              <c:strCache>
                <c:ptCount val="1"/>
                <c:pt idx="0">
                  <c:v>Real exports</c:v>
                </c:pt>
              </c:strCache>
            </c:strRef>
          </c:tx>
          <c:spPr>
            <a:ln w="28575" cap="rnd">
              <a:solidFill>
                <a:srgbClr val="002060"/>
              </a:solidFill>
              <a:round/>
            </a:ln>
            <a:effectLst/>
          </c:spPr>
          <c:marker>
            <c:symbol val="none"/>
          </c:marker>
          <c:cat>
            <c:strRef>
              <c:f>'Figure 2b'!$J$2:$S$2</c:f>
              <c:strCache>
                <c:ptCount val="10"/>
                <c:pt idx="0">
                  <c:v>2016</c:v>
                </c:pt>
                <c:pt idx="1">
                  <c:v>2017</c:v>
                </c:pt>
                <c:pt idx="2">
                  <c:v>2018</c:v>
                </c:pt>
                <c:pt idx="3">
                  <c:v>2019</c:v>
                </c:pt>
                <c:pt idx="4">
                  <c:v>2020</c:v>
                </c:pt>
                <c:pt idx="5">
                  <c:v>2021</c:v>
                </c:pt>
                <c:pt idx="6">
                  <c:v>2022</c:v>
                </c:pt>
                <c:pt idx="7">
                  <c:v>2023</c:v>
                </c:pt>
                <c:pt idx="8">
                  <c:v>2024</c:v>
                </c:pt>
                <c:pt idx="9">
                  <c:v>2025</c:v>
                </c:pt>
              </c:strCache>
              <c:extLst/>
            </c:strRef>
          </c:cat>
          <c:val>
            <c:numRef>
              <c:f>'Figure 2b'!$J$8:$S$8</c:f>
              <c:numCache>
                <c:formatCode>0.0</c:formatCode>
                <c:ptCount val="10"/>
                <c:pt idx="0">
                  <c:v>8.9267126773158445</c:v>
                </c:pt>
                <c:pt idx="1">
                  <c:v>10.335000316</c:v>
                </c:pt>
                <c:pt idx="2">
                  <c:v>6.7212003974568848</c:v>
                </c:pt>
                <c:pt idx="3">
                  <c:v>7.4041574614404428</c:v>
                </c:pt>
                <c:pt idx="4">
                  <c:v>6.0580017270871211</c:v>
                </c:pt>
                <c:pt idx="5">
                  <c:v>6.0895606325172142</c:v>
                </c:pt>
                <c:pt idx="6">
                  <c:v>5.0331969330225457</c:v>
                </c:pt>
                <c:pt idx="7">
                  <c:v>5.8711843545862576</c:v>
                </c:pt>
                <c:pt idx="8">
                  <c:v>4.4505804035609691</c:v>
                </c:pt>
                <c:pt idx="9">
                  <c:v>1.9427477492906351</c:v>
                </c:pt>
              </c:numCache>
              <c:extLst/>
            </c:numRef>
          </c:val>
          <c:smooth val="0"/>
          <c:extLst>
            <c:ext xmlns:c16="http://schemas.microsoft.com/office/drawing/2014/chart" uri="{C3380CC4-5D6E-409C-BE32-E72D297353CC}">
              <c16:uniqueId val="{00000000-B3DD-494C-BA2A-70AEBC8C20C3}"/>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3"/>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2b'!$B$5</c:f>
              <c:strCache>
                <c:ptCount val="1"/>
                <c:pt idx="0">
                  <c:v>Real exports</c:v>
                </c:pt>
              </c:strCache>
            </c:strRef>
          </c:tx>
          <c:spPr>
            <a:ln w="28575" cap="rnd">
              <a:solidFill>
                <a:srgbClr val="002060"/>
              </a:solidFill>
              <a:round/>
            </a:ln>
            <a:effectLst/>
          </c:spPr>
          <c:marker>
            <c:symbol val="none"/>
          </c:marker>
          <c:cat>
            <c:strRef>
              <c:extLst>
                <c:ext xmlns:c15="http://schemas.microsoft.com/office/drawing/2012/chart" uri="{02D57815-91ED-43cb-92C2-25804820EDAC}">
                  <c15:fullRef>
                    <c15:sqref>'Figure 2b'!$C$2:$S$2</c15:sqref>
                  </c15:fullRef>
                </c:ext>
              </c:extLst>
              <c:f>'Figure 2b'!$J$2:$S$2</c:f>
              <c:strCache>
                <c:ptCount val="10"/>
                <c:pt idx="0">
                  <c:v>2016</c:v>
                </c:pt>
                <c:pt idx="1">
                  <c:v>2017</c:v>
                </c:pt>
                <c:pt idx="2">
                  <c:v>2018</c:v>
                </c:pt>
                <c:pt idx="3">
                  <c:v>2019</c:v>
                </c:pt>
                <c:pt idx="4">
                  <c:v>2020</c:v>
                </c:pt>
                <c:pt idx="5">
                  <c:v>2021</c:v>
                </c:pt>
                <c:pt idx="6">
                  <c:v>2022</c:v>
                </c:pt>
                <c:pt idx="7">
                  <c:v>2023</c:v>
                </c:pt>
                <c:pt idx="8">
                  <c:v>2024</c:v>
                </c:pt>
                <c:pt idx="9">
                  <c:v>2025</c:v>
                </c:pt>
              </c:strCache>
            </c:strRef>
          </c:cat>
          <c:val>
            <c:numRef>
              <c:extLst>
                <c:ext xmlns:c15="http://schemas.microsoft.com/office/drawing/2012/chart" uri="{02D57815-91ED-43cb-92C2-25804820EDAC}">
                  <c15:fullRef>
                    <c15:sqref>'Figure 2b'!$C$5:$S$5</c15:sqref>
                  </c15:fullRef>
                </c:ext>
              </c:extLst>
              <c:f>'Figure 2b'!$J$5:$S$5</c:f>
              <c:numCache>
                <c:formatCode>0.0</c:formatCode>
                <c:ptCount val="10"/>
                <c:pt idx="0">
                  <c:v>15.007807320683359</c:v>
                </c:pt>
                <c:pt idx="1">
                  <c:v>16.523535535000001</c:v>
                </c:pt>
                <c:pt idx="2">
                  <c:v>18.090030580670806</c:v>
                </c:pt>
                <c:pt idx="3">
                  <c:v>10.539998155092695</c:v>
                </c:pt>
                <c:pt idx="4">
                  <c:v>4.4883477770829696</c:v>
                </c:pt>
                <c:pt idx="5">
                  <c:v>4.4876872340467484</c:v>
                </c:pt>
                <c:pt idx="6">
                  <c:v>5.049877837553975</c:v>
                </c:pt>
                <c:pt idx="7">
                  <c:v>6.2863102317122843</c:v>
                </c:pt>
                <c:pt idx="8">
                  <c:v>10.64854168550797</c:v>
                </c:pt>
                <c:pt idx="9">
                  <c:v>13.828827357965407</c:v>
                </c:pt>
              </c:numCache>
            </c:numRef>
          </c:val>
          <c:smooth val="0"/>
          <c:extLst xmlns:c15="http://schemas.microsoft.com/office/drawing/2012/chart">
            <c:ext xmlns:c16="http://schemas.microsoft.com/office/drawing/2014/chart" uri="{C3380CC4-5D6E-409C-BE32-E72D297353CC}">
              <c16:uniqueId val="{00000001-B211-43AE-B617-18BC54A482EC}"/>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0"/>
          <c:order val="0"/>
          <c:tx>
            <c:strRef>
              <c:f>'Figure 2b'!$B$11</c:f>
              <c:strCache>
                <c:ptCount val="1"/>
                <c:pt idx="0">
                  <c:v>Real exports</c:v>
                </c:pt>
              </c:strCache>
            </c:strRef>
          </c:tx>
          <c:spPr>
            <a:ln w="28575" cap="rnd">
              <a:solidFill>
                <a:srgbClr val="002060"/>
              </a:solidFill>
              <a:round/>
            </a:ln>
            <a:effectLst/>
          </c:spPr>
          <c:marker>
            <c:symbol val="none"/>
          </c:marker>
          <c:cat>
            <c:strRef>
              <c:extLst>
                <c:ext xmlns:c15="http://schemas.microsoft.com/office/drawing/2012/chart" uri="{02D57815-91ED-43cb-92C2-25804820EDAC}">
                  <c15:fullRef>
                    <c15:sqref>'Figure 2b'!$C$2:$S$2</c15:sqref>
                  </c15:fullRef>
                </c:ext>
              </c:extLst>
              <c:f>'Figure 2b'!$J$2:$S$2</c:f>
              <c:strCache>
                <c:ptCount val="10"/>
                <c:pt idx="0">
                  <c:v>2016</c:v>
                </c:pt>
                <c:pt idx="1">
                  <c:v>2017</c:v>
                </c:pt>
                <c:pt idx="2">
                  <c:v>2018</c:v>
                </c:pt>
                <c:pt idx="3">
                  <c:v>2019</c:v>
                </c:pt>
                <c:pt idx="4">
                  <c:v>2020</c:v>
                </c:pt>
                <c:pt idx="5">
                  <c:v>2021</c:v>
                </c:pt>
                <c:pt idx="6">
                  <c:v>2022</c:v>
                </c:pt>
                <c:pt idx="7">
                  <c:v>2023</c:v>
                </c:pt>
                <c:pt idx="8">
                  <c:v>2024</c:v>
                </c:pt>
                <c:pt idx="9">
                  <c:v>2025</c:v>
                </c:pt>
              </c:strCache>
            </c:strRef>
          </c:cat>
          <c:val>
            <c:numRef>
              <c:extLst>
                <c:ext xmlns:c15="http://schemas.microsoft.com/office/drawing/2012/chart" uri="{02D57815-91ED-43cb-92C2-25804820EDAC}">
                  <c15:fullRef>
                    <c15:sqref>'Figure 2b'!$C$11:$S$11</c15:sqref>
                  </c15:fullRef>
                </c:ext>
              </c:extLst>
              <c:f>'Figure 2b'!$J$11:$S$11</c:f>
              <c:numCache>
                <c:formatCode>0.0</c:formatCode>
                <c:ptCount val="10"/>
                <c:pt idx="0">
                  <c:v>5.7235077858102281</c:v>
                </c:pt>
                <c:pt idx="1">
                  <c:v>5.9715134699999997</c:v>
                </c:pt>
                <c:pt idx="2">
                  <c:v>6.6991372116854881</c:v>
                </c:pt>
                <c:pt idx="3">
                  <c:v>8.6265019698751058</c:v>
                </c:pt>
                <c:pt idx="4">
                  <c:v>10.723618938417848</c:v>
                </c:pt>
                <c:pt idx="5">
                  <c:v>12.018413638411293</c:v>
                </c:pt>
                <c:pt idx="6">
                  <c:v>8.922261275004356</c:v>
                </c:pt>
                <c:pt idx="7">
                  <c:v>5.2262485643836776</c:v>
                </c:pt>
                <c:pt idx="8">
                  <c:v>8.5784085512968034</c:v>
                </c:pt>
                <c:pt idx="9">
                  <c:v>9.0423855104649284</c:v>
                </c:pt>
              </c:numCache>
            </c:numRef>
          </c:val>
          <c:smooth val="0"/>
          <c:extLst>
            <c:ext xmlns:c16="http://schemas.microsoft.com/office/drawing/2014/chart" uri="{C3380CC4-5D6E-409C-BE32-E72D297353CC}">
              <c16:uniqueId val="{00000000-2111-427C-9B10-A4F5B2881EDC}"/>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3"/>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2b'!$B$20</c:f>
              <c:strCache>
                <c:ptCount val="1"/>
                <c:pt idx="0">
                  <c:v>Real exports</c:v>
                </c:pt>
              </c:strCache>
            </c:strRef>
          </c:tx>
          <c:spPr>
            <a:ln w="28575" cap="rnd">
              <a:solidFill>
                <a:srgbClr val="002060"/>
              </a:solidFill>
              <a:round/>
            </a:ln>
            <a:effectLst/>
          </c:spPr>
          <c:marker>
            <c:symbol val="none"/>
          </c:marker>
          <c:cat>
            <c:strRef>
              <c:extLst>
                <c:ext xmlns:c15="http://schemas.microsoft.com/office/drawing/2012/chart" uri="{02D57815-91ED-43cb-92C2-25804820EDAC}">
                  <c15:fullRef>
                    <c15:sqref>'Figure 2b'!$C$2:$S$2</c15:sqref>
                  </c15:fullRef>
                </c:ext>
              </c:extLst>
              <c:f>'Figure 2b'!$J$2:$S$2</c:f>
              <c:strCache>
                <c:ptCount val="10"/>
                <c:pt idx="0">
                  <c:v>2016</c:v>
                </c:pt>
                <c:pt idx="1">
                  <c:v>2017</c:v>
                </c:pt>
                <c:pt idx="2">
                  <c:v>2018</c:v>
                </c:pt>
                <c:pt idx="3">
                  <c:v>2019</c:v>
                </c:pt>
                <c:pt idx="4">
                  <c:v>2020</c:v>
                </c:pt>
                <c:pt idx="5">
                  <c:v>2021</c:v>
                </c:pt>
                <c:pt idx="6">
                  <c:v>2022</c:v>
                </c:pt>
                <c:pt idx="7">
                  <c:v>2023</c:v>
                </c:pt>
                <c:pt idx="8">
                  <c:v>2024</c:v>
                </c:pt>
                <c:pt idx="9">
                  <c:v>2025</c:v>
                </c:pt>
              </c:strCache>
            </c:strRef>
          </c:cat>
          <c:val>
            <c:numRef>
              <c:extLst>
                <c:ext xmlns:c15="http://schemas.microsoft.com/office/drawing/2012/chart" uri="{02D57815-91ED-43cb-92C2-25804820EDAC}">
                  <c15:fullRef>
                    <c15:sqref>'Figure 2b'!$C$20:$S$20</c15:sqref>
                  </c15:fullRef>
                </c:ext>
              </c:extLst>
              <c:f>'Figure 2b'!$J$20:$S$20</c:f>
              <c:numCache>
                <c:formatCode>0.0</c:formatCode>
                <c:ptCount val="10"/>
                <c:pt idx="0">
                  <c:v>28.781651593247346</c:v>
                </c:pt>
                <c:pt idx="1">
                  <c:v>31.090162225</c:v>
                </c:pt>
                <c:pt idx="2">
                  <c:v>30.67265090967539</c:v>
                </c:pt>
                <c:pt idx="3">
                  <c:v>27.739510969175992</c:v>
                </c:pt>
                <c:pt idx="4">
                  <c:v>28.681711971581336</c:v>
                </c:pt>
                <c:pt idx="5">
                  <c:v>30.260566853377561</c:v>
                </c:pt>
                <c:pt idx="6">
                  <c:v>29.823840111160003</c:v>
                </c:pt>
                <c:pt idx="7">
                  <c:v>30.858216855195714</c:v>
                </c:pt>
                <c:pt idx="8">
                  <c:v>28.022865822685013</c:v>
                </c:pt>
                <c:pt idx="9">
                  <c:v>23.973667965572655</c:v>
                </c:pt>
              </c:numCache>
            </c:numRef>
          </c:val>
          <c:smooth val="0"/>
          <c:extLst>
            <c:ext xmlns:c16="http://schemas.microsoft.com/office/drawing/2014/chart" uri="{C3380CC4-5D6E-409C-BE32-E72D297353CC}">
              <c16:uniqueId val="{00000001-9419-4A69-862F-291A20F909F5}"/>
            </c:ext>
          </c:extLst>
        </c:ser>
        <c:dLbls>
          <c:showLegendKey val="0"/>
          <c:showVal val="0"/>
          <c:showCatName val="0"/>
          <c:showSerName val="0"/>
          <c:showPercent val="0"/>
          <c:showBubbleSize val="0"/>
        </c:dLbls>
        <c:smooth val="0"/>
        <c:axId val="442439263"/>
        <c:axId val="1420277119"/>
      </c:lineChart>
      <c:catAx>
        <c:axId val="442439263"/>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1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38462379702536"/>
          <c:y val="7.9067694663167126E-2"/>
          <c:w val="0.80256342957130355"/>
          <c:h val="0.80473425196850401"/>
        </c:manualLayout>
      </c:layout>
      <c:lineChart>
        <c:grouping val="standard"/>
        <c:varyColors val="0"/>
        <c:ser>
          <c:idx val="1"/>
          <c:order val="0"/>
          <c:tx>
            <c:strRef>
              <c:f>'Figure 2b'!#REF!</c:f>
              <c:strCache>
                <c:ptCount val="1"/>
                <c:pt idx="0">
                  <c:v>#REF!</c:v>
                </c:pt>
              </c:strCache>
              <c:extLst xmlns:c15="http://schemas.microsoft.com/office/drawing/2012/chart"/>
            </c:strRef>
          </c:tx>
          <c:spPr>
            <a:ln w="28575" cap="rnd">
              <a:solidFill>
                <a:schemeClr val="accent2"/>
              </a:solidFill>
              <a:round/>
            </a:ln>
            <a:effectLst/>
          </c:spPr>
          <c:marker>
            <c:symbol val="none"/>
          </c:marker>
          <c:cat>
            <c:strRef>
              <c:f>'Figure 2b'!$J$2:$S$2</c:f>
              <c:strCache>
                <c:ptCount val="10"/>
                <c:pt idx="0">
                  <c:v>2016</c:v>
                </c:pt>
                <c:pt idx="1">
                  <c:v>2017</c:v>
                </c:pt>
                <c:pt idx="2">
                  <c:v>2018</c:v>
                </c:pt>
                <c:pt idx="3">
                  <c:v>2019</c:v>
                </c:pt>
                <c:pt idx="4">
                  <c:v>2020</c:v>
                </c:pt>
                <c:pt idx="5">
                  <c:v>2021</c:v>
                </c:pt>
                <c:pt idx="6">
                  <c:v>2022</c:v>
                </c:pt>
                <c:pt idx="7">
                  <c:v>2023</c:v>
                </c:pt>
                <c:pt idx="8">
                  <c:v>2024</c:v>
                </c:pt>
                <c:pt idx="9">
                  <c:v>2025</c:v>
                </c:pt>
              </c:strCache>
              <c:extLst/>
            </c:strRef>
          </c:cat>
          <c:val>
            <c:numRef>
              <c:f>'Figure 2b'!#REF!</c:f>
              <c:extLst xmlns:c15="http://schemas.microsoft.com/office/drawing/2012/chart"/>
            </c:numRef>
          </c:val>
          <c:smooth val="0"/>
          <c:extLst xmlns:c15="http://schemas.microsoft.com/office/drawing/2012/chart">
            <c:ext xmlns:c16="http://schemas.microsoft.com/office/drawing/2014/chart" uri="{C3380CC4-5D6E-409C-BE32-E72D297353CC}">
              <c16:uniqueId val="{00000003-4FD0-437F-BCAC-E715AA03A5F1}"/>
            </c:ext>
          </c:extLst>
        </c:ser>
        <c:ser>
          <c:idx val="2"/>
          <c:order val="1"/>
          <c:tx>
            <c:strRef>
              <c:f>'Figure 2b'!$B$17</c:f>
              <c:strCache>
                <c:ptCount val="1"/>
                <c:pt idx="0">
                  <c:v>Real exports</c:v>
                </c:pt>
              </c:strCache>
            </c:strRef>
          </c:tx>
          <c:spPr>
            <a:ln w="28575" cap="rnd">
              <a:solidFill>
                <a:srgbClr val="002060"/>
              </a:solidFill>
              <a:round/>
            </a:ln>
            <a:effectLst/>
          </c:spPr>
          <c:marker>
            <c:symbol val="none"/>
          </c:marker>
          <c:cat>
            <c:strRef>
              <c:f>'Figure 2b'!$J$2:$S$2</c:f>
              <c:strCache>
                <c:ptCount val="10"/>
                <c:pt idx="0">
                  <c:v>2016</c:v>
                </c:pt>
                <c:pt idx="1">
                  <c:v>2017</c:v>
                </c:pt>
                <c:pt idx="2">
                  <c:v>2018</c:v>
                </c:pt>
                <c:pt idx="3">
                  <c:v>2019</c:v>
                </c:pt>
                <c:pt idx="4">
                  <c:v>2020</c:v>
                </c:pt>
                <c:pt idx="5">
                  <c:v>2021</c:v>
                </c:pt>
                <c:pt idx="6">
                  <c:v>2022</c:v>
                </c:pt>
                <c:pt idx="7">
                  <c:v>2023</c:v>
                </c:pt>
                <c:pt idx="8">
                  <c:v>2024</c:v>
                </c:pt>
                <c:pt idx="9">
                  <c:v>2025</c:v>
                </c:pt>
              </c:strCache>
              <c:extLst/>
            </c:strRef>
          </c:cat>
          <c:val>
            <c:numRef>
              <c:f>'Figure 2b'!$J$17:$S$17</c:f>
              <c:numCache>
                <c:formatCode>0.0</c:formatCode>
                <c:ptCount val="10"/>
                <c:pt idx="0">
                  <c:v>0</c:v>
                </c:pt>
                <c:pt idx="1">
                  <c:v>0.19338653399999997</c:v>
                </c:pt>
                <c:pt idx="2">
                  <c:v>0.33386236477982506</c:v>
                </c:pt>
                <c:pt idx="3">
                  <c:v>1.5543336651134927</c:v>
                </c:pt>
                <c:pt idx="4">
                  <c:v>1.1788891906071164</c:v>
                </c:pt>
                <c:pt idx="5">
                  <c:v>2.9032034344512776</c:v>
                </c:pt>
                <c:pt idx="6">
                  <c:v>4.614805516947956</c:v>
                </c:pt>
                <c:pt idx="7">
                  <c:v>3.7528406511405246</c:v>
                </c:pt>
                <c:pt idx="8">
                  <c:v>4.7704679652377138</c:v>
                </c:pt>
                <c:pt idx="9">
                  <c:v>4.9611314323568863</c:v>
                </c:pt>
              </c:numCache>
              <c:extLst/>
            </c:numRef>
          </c:val>
          <c:smooth val="0"/>
          <c:extLst>
            <c:ext xmlns:c16="http://schemas.microsoft.com/office/drawing/2014/chart" uri="{C3380CC4-5D6E-409C-BE32-E72D297353CC}">
              <c16:uniqueId val="{00000002-9950-4E29-96AF-4C8BA81A55EE}"/>
            </c:ext>
          </c:extLst>
        </c:ser>
        <c:dLbls>
          <c:showLegendKey val="0"/>
          <c:showVal val="0"/>
          <c:showCatName val="0"/>
          <c:showSerName val="0"/>
          <c:showPercent val="0"/>
          <c:showBubbleSize val="0"/>
        </c:dLbls>
        <c:smooth val="0"/>
        <c:axId val="442439263"/>
        <c:axId val="1420277119"/>
        <c:extLst/>
      </c:lineChart>
      <c:catAx>
        <c:axId val="442439263"/>
        <c:scaling>
          <c:orientation val="minMax"/>
        </c:scaling>
        <c:delete val="0"/>
        <c:axPos val="b"/>
        <c:numFmt formatCode="General"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1420277119"/>
        <c:crosses val="autoZero"/>
        <c:auto val="0"/>
        <c:lblAlgn val="ctr"/>
        <c:lblOffset val="100"/>
        <c:tickLblSkip val="3"/>
        <c:tickMarkSkip val="1"/>
        <c:noMultiLvlLbl val="0"/>
      </c:catAx>
      <c:valAx>
        <c:axId val="1420277119"/>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442439263"/>
        <c:crosses val="autoZero"/>
        <c:crossBetween val="midCat"/>
        <c:majorUnit val="2"/>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2"/>
          <c:order val="0"/>
          <c:tx>
            <c:strRef>
              <c:f>'Figure 3a'!$A$3</c:f>
              <c:strCache>
                <c:ptCount val="1"/>
                <c:pt idx="0">
                  <c:v>Nominal covered exports</c:v>
                </c:pt>
              </c:strCache>
            </c:strRef>
          </c:tx>
          <c:spPr>
            <a:ln w="28575" cap="rnd">
              <a:solidFill>
                <a:srgbClr val="002060"/>
              </a:solidFill>
              <a:prstDash val="sysDash"/>
              <a:round/>
            </a:ln>
            <a:effectLst/>
          </c:spPr>
          <c:marker>
            <c:symbol val="none"/>
          </c:marker>
          <c:dPt>
            <c:idx val="16"/>
            <c:marker>
              <c:symbol val="circle"/>
              <c:size val="5"/>
              <c:spPr>
                <a:solidFill>
                  <a:srgbClr val="002060"/>
                </a:solidFill>
                <a:ln w="9525">
                  <a:solidFill>
                    <a:srgbClr val="002060"/>
                  </a:solidFill>
                </a:ln>
                <a:effectLst/>
              </c:spPr>
            </c:marker>
            <c:bubble3D val="0"/>
            <c:extLst>
              <c:ext xmlns:c16="http://schemas.microsoft.com/office/drawing/2014/chart" uri="{C3380CC4-5D6E-409C-BE32-E72D297353CC}">
                <c16:uniqueId val="{00000000-CE72-4D22-A2B7-174746E6E16E}"/>
              </c:ext>
            </c:extLst>
          </c:dPt>
          <c:dLbls>
            <c:delete val="1"/>
          </c:dLbls>
          <c:cat>
            <c:numRef>
              <c:f>'Figure 3a'!$B$2:$R$2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'Figure 3a'!$B$3:$R$3</c:f>
              <c:numCache>
                <c:formatCode>0.0</c:formatCode>
                <c:ptCount val="17"/>
                <c:pt idx="0">
                  <c:v>13.764994176</c:v>
                </c:pt>
                <c:pt idx="1">
                  <c:v>18.367770650000001</c:v>
                </c:pt>
                <c:pt idx="2">
                  <c:v>20.118068704999999</c:v>
                </c:pt>
                <c:pt idx="3">
                  <c:v>27.102035723</c:v>
                </c:pt>
                <c:pt idx="4">
                  <c:v>26.72650853</c:v>
                </c:pt>
                <c:pt idx="5">
                  <c:v>25.506314036999999</c:v>
                </c:pt>
                <c:pt idx="6">
                  <c:v>21.500164442999999</c:v>
                </c:pt>
                <c:pt idx="7">
                  <c:v>22.803292037999999</c:v>
                </c:pt>
                <c:pt idx="8">
                  <c:v>20.927527976</c:v>
                </c:pt>
                <c:pt idx="9">
                  <c:v>10.442548634</c:v>
                </c:pt>
                <c:pt idx="10">
                  <c:v>14.793087841</c:v>
                </c:pt>
                <c:pt idx="11">
                  <c:v>27.185166365000001</c:v>
                </c:pt>
                <c:pt idx="12">
                  <c:v>33.611982658000002</c:v>
                </c:pt>
                <c:pt idx="13">
                  <c:v>39.040170805000002</c:v>
                </c:pt>
                <c:pt idx="14">
                  <c:v>29.832438025999998</c:v>
                </c:pt>
                <c:pt idx="15">
                  <c:v>25.438770001999998</c:v>
                </c:pt>
                <c:pt idx="16">
                  <c:v>9.5381904560000006</c:v>
                </c:pt>
              </c:numCache>
            </c:numRef>
          </c:val>
          <c:smooth val="0"/>
          <c:extLst>
            <c:ext xmlns:c16="http://schemas.microsoft.com/office/drawing/2014/chart" uri="{C3380CC4-5D6E-409C-BE32-E72D297353CC}">
              <c16:uniqueId val="{00000001-CE72-4D22-A2B7-174746E6E16E}"/>
            </c:ext>
          </c:extLst>
        </c:ser>
        <c:ser>
          <c:idx val="0"/>
          <c:order val="1"/>
          <c:tx>
            <c:strRef>
              <c:f>'Figure 4a'!#REF!</c:f>
              <c:strCache>
                <c:ptCount val="1"/>
                <c:pt idx="0">
                  <c:v>#REF!</c:v>
                </c:pt>
              </c:strCache>
            </c:strRef>
          </c:tx>
          <c:spPr>
            <a:ln w="28575" cap="rnd">
              <a:solidFill>
                <a:schemeClr val="accent1"/>
              </a:solidFill>
              <a:round/>
            </a:ln>
            <a:effectLst/>
          </c:spPr>
          <c:marker>
            <c:symbol val="none"/>
          </c:marker>
          <c:dLbls>
            <c:delete val="1"/>
          </c:dLbls>
          <c:cat>
            <c:numRef>
              <c:f>'Figure 3a'!$B$2:$R$2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'Figure 4a'!#REF!</c:f>
              <c:numCache>
                <c:formatCode>General</c:formatCode>
                <c:ptCount val="1"/>
                <c:pt idx="0">
                  <c:v>1</c:v>
                </c:pt>
              </c:numCache>
            </c:numRef>
          </c:val>
          <c:smooth val="0"/>
          <c:extLst>
            <c:ext xmlns:c16="http://schemas.microsoft.com/office/drawing/2014/chart" uri="{C3380CC4-5D6E-409C-BE32-E72D297353CC}">
              <c16:uniqueId val="{00000004-CE72-4D22-A2B7-174746E6E16E}"/>
            </c:ext>
          </c:extLst>
        </c:ser>
        <c:ser>
          <c:idx val="3"/>
          <c:order val="2"/>
          <c:tx>
            <c:strRef>
              <c:f>'Figure 3a'!$A$4</c:f>
              <c:strCache>
                <c:ptCount val="1"/>
                <c:pt idx="0">
                  <c:v>Legal commitment</c:v>
                </c:pt>
              </c:strCache>
            </c:strRef>
          </c:tx>
          <c:spPr>
            <a:ln w="28575" cap="rnd">
              <a:solidFill>
                <a:srgbClr val="B7004F"/>
              </a:solidFill>
              <a:prstDash val="sysDash"/>
              <a:round/>
            </a:ln>
            <a:effectLst/>
          </c:spPr>
          <c:marker>
            <c:symbol val="circle"/>
            <c:size val="5"/>
            <c:spPr>
              <a:solidFill>
                <a:srgbClr val="B7004F"/>
              </a:solidFill>
              <a:ln w="9525">
                <a:solidFill>
                  <a:srgbClr val="B7004F"/>
                </a:solidFill>
              </a:ln>
              <a:effectLst/>
            </c:spPr>
          </c:marker>
          <c:dPt>
            <c:idx val="11"/>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5-CE72-4D22-A2B7-174746E6E16E}"/>
              </c:ext>
            </c:extLst>
          </c:dPt>
          <c:dPt>
            <c:idx val="12"/>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6-CE72-4D22-A2B7-174746E6E16E}"/>
              </c:ext>
            </c:extLst>
          </c:dPt>
          <c:dPt>
            <c:idx val="13"/>
            <c:marker>
              <c:symbol val="circle"/>
              <c:size val="5"/>
              <c:spPr>
                <a:solidFill>
                  <a:srgbClr val="B7004F"/>
                </a:solidFill>
                <a:ln w="9525">
                  <a:solidFill>
                    <a:srgbClr val="B7004F"/>
                  </a:solidFill>
                </a:ln>
                <a:effectLst/>
              </c:spPr>
            </c:marker>
            <c:bubble3D val="0"/>
            <c:extLst>
              <c:ext xmlns:c16="http://schemas.microsoft.com/office/drawing/2014/chart" uri="{C3380CC4-5D6E-409C-BE32-E72D297353CC}">
                <c16:uniqueId val="{00000007-CE72-4D22-A2B7-174746E6E16E}"/>
              </c:ext>
            </c:extLst>
          </c:dPt>
          <c:dLbls>
            <c:delete val="1"/>
          </c:dLbls>
          <c:cat>
            <c:numRef>
              <c:f>'Figure 3a'!$B$2:$R$2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'Figure 3a'!$B$4:$R$4</c:f>
              <c:numCache>
                <c:formatCode>0.0</c:formatCode>
                <c:ptCount val="17"/>
                <c:pt idx="11">
                  <c:v>33.427</c:v>
                </c:pt>
                <c:pt idx="12">
                  <c:v>40.426979559999999</c:v>
                </c:pt>
              </c:numCache>
            </c:numRef>
          </c:val>
          <c:smooth val="0"/>
          <c:extLst>
            <c:ext xmlns:c16="http://schemas.microsoft.com/office/drawing/2014/chart" uri="{C3380CC4-5D6E-409C-BE32-E72D297353CC}">
              <c16:uniqueId val="{00000008-CE72-4D22-A2B7-174746E6E16E}"/>
            </c:ext>
          </c:extLst>
        </c:ser>
        <c:ser>
          <c:idx val="1"/>
          <c:order val="3"/>
          <c:tx>
            <c:strRef>
              <c:f>'Figure 3a'!$A$15</c:f>
              <c:strCache>
                <c:ptCount val="1"/>
                <c:pt idx="0">
                  <c:v>Projection with Chinese real import data</c:v>
                </c:pt>
              </c:strCache>
            </c:strRef>
          </c:tx>
          <c:spPr>
            <a:ln w="28575" cap="rnd">
              <a:solidFill>
                <a:srgbClr val="FD9717"/>
              </a:solidFill>
              <a:prstDash val="solid"/>
              <a:round/>
            </a:ln>
            <a:effectLst/>
          </c:spPr>
          <c:marker>
            <c:symbol val="none"/>
          </c:marker>
          <c:dPt>
            <c:idx val="13"/>
            <c:marker>
              <c:symbol val="none"/>
            </c:marker>
            <c:bubble3D val="0"/>
            <c:extLst>
              <c:ext xmlns:c16="http://schemas.microsoft.com/office/drawing/2014/chart" uri="{C3380CC4-5D6E-409C-BE32-E72D297353CC}">
                <c16:uniqueId val="{00000009-CE72-4D22-A2B7-174746E6E16E}"/>
              </c:ext>
            </c:extLst>
          </c:dPt>
          <c:dPt>
            <c:idx val="14"/>
            <c:marker>
              <c:symbol val="none"/>
            </c:marker>
            <c:bubble3D val="0"/>
            <c:extLst>
              <c:ext xmlns:c16="http://schemas.microsoft.com/office/drawing/2014/chart" uri="{C3380CC4-5D6E-409C-BE32-E72D297353CC}">
                <c16:uniqueId val="{0000000A-CE72-4D22-A2B7-174746E6E16E}"/>
              </c:ext>
            </c:extLst>
          </c:dPt>
          <c:dPt>
            <c:idx val="15"/>
            <c:marker>
              <c:symbol val="none"/>
            </c:marker>
            <c:bubble3D val="0"/>
            <c:extLst>
              <c:ext xmlns:c16="http://schemas.microsoft.com/office/drawing/2014/chart" uri="{C3380CC4-5D6E-409C-BE32-E72D297353CC}">
                <c16:uniqueId val="{0000000B-CE72-4D22-A2B7-174746E6E16E}"/>
              </c:ext>
            </c:extLst>
          </c:dPt>
          <c:dPt>
            <c:idx val="16"/>
            <c:marker>
              <c:symbol val="circle"/>
              <c:size val="5"/>
              <c:spPr>
                <a:solidFill>
                  <a:schemeClr val="accent2"/>
                </a:solidFill>
                <a:ln w="9525">
                  <a:solidFill>
                    <a:schemeClr val="accent2"/>
                  </a:solidFill>
                </a:ln>
                <a:effectLst/>
              </c:spPr>
            </c:marker>
            <c:bubble3D val="0"/>
            <c:extLst>
              <c:ext xmlns:c16="http://schemas.microsoft.com/office/drawing/2014/chart" uri="{C3380CC4-5D6E-409C-BE32-E72D297353CC}">
                <c16:uniqueId val="{0000000C-CE72-4D22-A2B7-174746E6E16E}"/>
              </c:ext>
            </c:extLst>
          </c:dPt>
          <c:dLbls>
            <c:delete val="1"/>
          </c:dLbls>
          <c:cat>
            <c:numRef>
              <c:f>'Figure 3a'!$B$2:$R$2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'Figure 3a'!$B$15:$R$15</c:f>
              <c:numCache>
                <c:formatCode>General</c:formatCode>
                <c:ptCount val="17"/>
                <c:pt idx="8" formatCode="0.0">
                  <c:v>20.927527976000004</c:v>
                </c:pt>
                <c:pt idx="9" formatCode="0.0">
                  <c:v>21.215275798749865</c:v>
                </c:pt>
                <c:pt idx="10" formatCode="0.0">
                  <c:v>23.904825651700953</c:v>
                </c:pt>
                <c:pt idx="11" formatCode="0.0">
                  <c:v>28.5937671920809</c:v>
                </c:pt>
                <c:pt idx="12" formatCode="0.0">
                  <c:v>30.552819485226223</c:v>
                </c:pt>
                <c:pt idx="13" formatCode="0.0">
                  <c:v>30.686470845806546</c:v>
                </c:pt>
                <c:pt idx="14" formatCode="0.0">
                  <c:v>33.042819740530206</c:v>
                </c:pt>
                <c:pt idx="15" formatCode="0.0">
                  <c:v>30.767015646523731</c:v>
                </c:pt>
                <c:pt idx="16" formatCode="0.0">
                  <c:v>29.71012395141884</c:v>
                </c:pt>
              </c:numCache>
            </c:numRef>
          </c:val>
          <c:smooth val="0"/>
          <c:extLst>
            <c:ext xmlns:c16="http://schemas.microsoft.com/office/drawing/2014/chart" uri="{C3380CC4-5D6E-409C-BE32-E72D297353CC}">
              <c16:uniqueId val="{0000000D-CE72-4D22-A2B7-174746E6E16E}"/>
            </c:ext>
          </c:extLst>
        </c:ser>
        <c:ser>
          <c:idx val="4"/>
          <c:order val="4"/>
          <c:tx>
            <c:strRef>
              <c:f>'Figure 4a'!#REF!</c:f>
              <c:strCache>
                <c:ptCount val="1"/>
                <c:pt idx="0">
                  <c:v>#REF!</c:v>
                </c:pt>
              </c:strCache>
            </c:strRef>
          </c:tx>
          <c:spPr>
            <a:ln w="28575" cap="rnd">
              <a:solidFill>
                <a:schemeClr val="accent5"/>
              </a:solidFill>
              <a:round/>
            </a:ln>
            <a:effectLst/>
          </c:spPr>
          <c:marker>
            <c:symbol val="none"/>
          </c:marker>
          <c:dLbls>
            <c:delete val="1"/>
          </c:dLbls>
          <c:cat>
            <c:numRef>
              <c:f>'Figure 3a'!$B$2:$R$2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'Figure 4a'!#REF!</c:f>
              <c:numCache>
                <c:formatCode>General</c:formatCode>
                <c:ptCount val="1"/>
                <c:pt idx="0">
                  <c:v>1</c:v>
                </c:pt>
              </c:numCache>
            </c:numRef>
          </c:val>
          <c:smooth val="0"/>
          <c:extLst>
            <c:ext xmlns:c16="http://schemas.microsoft.com/office/drawing/2014/chart" uri="{C3380CC4-5D6E-409C-BE32-E72D297353CC}">
              <c16:uniqueId val="{0000000A-BB88-4673-A83B-043C768E4CFF}"/>
            </c:ext>
          </c:extLst>
        </c:ser>
        <c:ser>
          <c:idx val="5"/>
          <c:order val="5"/>
          <c:tx>
            <c:strRef>
              <c:f>'Figure 3a'!$A$6</c:f>
              <c:strCache>
                <c:ptCount val="1"/>
                <c:pt idx="0">
                  <c:v>Real covered exports</c:v>
                </c:pt>
              </c:strCache>
            </c:strRef>
          </c:tx>
          <c:spPr>
            <a:ln w="28575" cap="rnd">
              <a:solidFill>
                <a:srgbClr val="002060"/>
              </a:solidFill>
              <a:round/>
            </a:ln>
            <a:effectLst/>
          </c:spPr>
          <c:marker>
            <c:symbol val="none"/>
          </c:marker>
          <c:dPt>
            <c:idx val="16"/>
            <c:marker>
              <c:symbol val="circle"/>
              <c:size val="5"/>
              <c:spPr>
                <a:solidFill>
                  <a:srgbClr val="002060"/>
                </a:solidFill>
                <a:ln w="9525">
                  <a:noFill/>
                </a:ln>
                <a:effectLst/>
              </c:spPr>
            </c:marker>
            <c:bubble3D val="0"/>
            <c:extLst>
              <c:ext xmlns:c16="http://schemas.microsoft.com/office/drawing/2014/chart" uri="{C3380CC4-5D6E-409C-BE32-E72D297353CC}">
                <c16:uniqueId val="{0000000A-9148-4EC8-AF0C-7D11F24C5375}"/>
              </c:ext>
            </c:extLst>
          </c:dPt>
          <c:dLbls>
            <c:delete val="1"/>
          </c:dLbls>
          <c:cat>
            <c:numRef>
              <c:f>'Figure 3a'!$B$2:$R$2</c:f>
              <c:numCache>
                <c:formatCode>0</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'Figure 3a'!$B$6:$R$6</c:f>
              <c:numCache>
                <c:formatCode>0.0</c:formatCode>
                <c:ptCount val="17"/>
                <c:pt idx="0">
                  <c:v>15.326169224925561</c:v>
                </c:pt>
                <c:pt idx="1">
                  <c:v>18.990205009543875</c:v>
                </c:pt>
                <c:pt idx="2">
                  <c:v>16.976775980850618</c:v>
                </c:pt>
                <c:pt idx="3">
                  <c:v>22.375949451716206</c:v>
                </c:pt>
                <c:pt idx="4">
                  <c:v>21.662136189145563</c:v>
                </c:pt>
                <c:pt idx="5">
                  <c:v>21.23024324842704</c:v>
                </c:pt>
                <c:pt idx="6">
                  <c:v>20.641127940714117</c:v>
                </c:pt>
                <c:pt idx="7">
                  <c:v>23.157346012510054</c:v>
                </c:pt>
                <c:pt idx="8">
                  <c:v>20.927527976000004</c:v>
                </c:pt>
                <c:pt idx="9">
                  <c:v>10.436298909005343</c:v>
                </c:pt>
                <c:pt idx="10">
                  <c:v>15.141471852364234</c:v>
                </c:pt>
                <c:pt idx="11">
                  <c:v>34.400505736024868</c:v>
                </c:pt>
                <c:pt idx="12">
                  <c:v>29.063291068557483</c:v>
                </c:pt>
                <c:pt idx="13">
                  <c:v>27.986547914680315</c:v>
                </c:pt>
                <c:pt idx="14">
                  <c:v>25.938071462514795</c:v>
                </c:pt>
                <c:pt idx="15">
                  <c:v>24.955484302228271</c:v>
                </c:pt>
                <c:pt idx="16">
                  <c:v>9.8982053652605853</c:v>
                </c:pt>
              </c:numCache>
            </c:numRef>
          </c:val>
          <c:smooth val="0"/>
          <c:extLst>
            <c:ext xmlns:c16="http://schemas.microsoft.com/office/drawing/2014/chart" uri="{C3380CC4-5D6E-409C-BE32-E72D297353CC}">
              <c16:uniqueId val="{0000000A-605D-430E-88D0-8A1EA6BD5F1A}"/>
            </c:ext>
          </c:extLst>
        </c:ser>
        <c:dLbls>
          <c:dLblPos val="t"/>
          <c:showLegendKey val="0"/>
          <c:showVal val="1"/>
          <c:showCatName val="0"/>
          <c:showSerName val="0"/>
          <c:showPercent val="0"/>
          <c:showBubbleSize val="0"/>
        </c:dLbls>
        <c:smooth val="0"/>
        <c:axId val="686547152"/>
        <c:axId val="672567120"/>
      </c:lineChart>
      <c:catAx>
        <c:axId val="686547152"/>
        <c:scaling>
          <c:orientation val="minMax"/>
        </c:scaling>
        <c:delete val="0"/>
        <c:axPos val="b"/>
        <c:numFmt formatCode="0" sourceLinked="1"/>
        <c:majorTickMark val="in"/>
        <c:minorTickMark val="none"/>
        <c:tickLblPos val="nextTo"/>
        <c:spPr>
          <a:noFill/>
          <a:ln w="19050" cap="flat" cmpd="sng" algn="ctr">
            <a:solidFill>
              <a:srgbClr val="3C719D"/>
            </a:solidFill>
            <a:round/>
          </a:ln>
          <a:effectLst/>
        </c:spPr>
        <c:txPr>
          <a:bodyPr rot="-60000000" spcFirstLastPara="1" vertOverflow="ellipsis" vert="horz" wrap="square" anchor="ctr" anchorCtr="1"/>
          <a:lstStyle/>
          <a:p>
            <a:pPr>
              <a:defRPr sz="700" b="1" i="0" u="none" strike="noStrike" kern="1200" baseline="0">
                <a:solidFill>
                  <a:srgbClr val="3C719D"/>
                </a:solidFill>
                <a:latin typeface="Arial Black" panose="020B0A04020102020204" pitchFamily="34" charset="0"/>
                <a:ea typeface="+mn-ea"/>
                <a:cs typeface="+mn-cs"/>
              </a:defRPr>
            </a:pPr>
            <a:endParaRPr lang="en-US"/>
          </a:p>
        </c:txPr>
        <c:crossAx val="672567120"/>
        <c:crosses val="autoZero"/>
        <c:auto val="1"/>
        <c:lblAlgn val="ctr"/>
        <c:lblOffset val="100"/>
        <c:tickLblSkip val="2"/>
        <c:tickMarkSkip val="2"/>
        <c:noMultiLvlLbl val="0"/>
      </c:catAx>
      <c:valAx>
        <c:axId val="6725671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19050">
            <a:solidFill>
              <a:srgbClr val="3C719D"/>
            </a:solidFill>
          </a:ln>
          <a:effectLst/>
        </c:spPr>
        <c:txPr>
          <a:bodyPr rot="-60000000" spcFirstLastPara="1" vertOverflow="ellipsis" vert="horz" wrap="square" anchor="ctr" anchorCtr="1"/>
          <a:lstStyle/>
          <a:p>
            <a:pPr>
              <a:defRPr sz="700" b="0" i="0" u="none" strike="noStrike" kern="1200" baseline="0">
                <a:solidFill>
                  <a:srgbClr val="3C719D"/>
                </a:solidFill>
                <a:latin typeface="Arial Black" panose="020B0A04020102020204" pitchFamily="34" charset="0"/>
                <a:ea typeface="+mn-ea"/>
                <a:cs typeface="+mn-cs"/>
              </a:defRPr>
            </a:pPr>
            <a:endParaRPr lang="en-US"/>
          </a:p>
        </c:txPr>
        <c:crossAx val="686547152"/>
        <c:crosses val="autoZero"/>
        <c:crossBetween val="midCat"/>
        <c:majorUnit val="1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chart" Target="../charts/chart28.xml"/><Relationship Id="rId1" Type="http://schemas.openxmlformats.org/officeDocument/2006/relationships/chart" Target="../charts/chart27.xml"/><Relationship Id="rId4" Type="http://schemas.openxmlformats.org/officeDocument/2006/relationships/chart" Target="../charts/chart3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0</xdr:col>
      <xdr:colOff>3667123</xdr:colOff>
      <xdr:row>13</xdr:row>
      <xdr:rowOff>108585</xdr:rowOff>
    </xdr:from>
    <xdr:to>
      <xdr:col>14</xdr:col>
      <xdr:colOff>538435</xdr:colOff>
      <xdr:row>34</xdr:row>
      <xdr:rowOff>121920</xdr:rowOff>
    </xdr:to>
    <xdr:graphicFrame macro="">
      <xdr:nvGraphicFramePr>
        <xdr:cNvPr id="2" name="Chart 1">
          <a:extLst>
            <a:ext uri="{FF2B5EF4-FFF2-40B4-BE49-F238E27FC236}">
              <a16:creationId xmlns:a16="http://schemas.microsoft.com/office/drawing/2014/main" id="{02D1E7B4-EB22-4060-B9E5-D3F4CB9BCE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25" name="AutoShape 1">
          <a:extLst>
            <a:ext uri="{FF2B5EF4-FFF2-40B4-BE49-F238E27FC236}">
              <a16:creationId xmlns:a16="http://schemas.microsoft.com/office/drawing/2014/main" id="{4A991157-BA4A-4D64-9252-7C2345BFC4BE}"/>
            </a:ext>
          </a:extLst>
        </xdr:cNvPr>
        <xdr:cNvSpPr>
          <a:spLocks noChangeAspect="1" noChangeArrowheads="1"/>
        </xdr:cNvSpPr>
      </xdr:nvSpPr>
      <xdr:spPr bwMode="auto">
        <a:xfrm>
          <a:off x="1485900" y="6225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26" name="AutoShape 2">
          <a:extLst>
            <a:ext uri="{FF2B5EF4-FFF2-40B4-BE49-F238E27FC236}">
              <a16:creationId xmlns:a16="http://schemas.microsoft.com/office/drawing/2014/main" id="{96E18B5D-7BD7-44B7-98DE-CD848EA3A933}"/>
            </a:ext>
          </a:extLst>
        </xdr:cNvPr>
        <xdr:cNvSpPr>
          <a:spLocks noChangeAspect="1" noChangeArrowheads="1"/>
        </xdr:cNvSpPr>
      </xdr:nvSpPr>
      <xdr:spPr bwMode="auto">
        <a:xfrm>
          <a:off x="1485900" y="6416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27" name="AutoShape 3">
          <a:extLst>
            <a:ext uri="{FF2B5EF4-FFF2-40B4-BE49-F238E27FC236}">
              <a16:creationId xmlns:a16="http://schemas.microsoft.com/office/drawing/2014/main" id="{F96EBBB3-5B78-447E-B41D-7FD7A8B0831E}"/>
            </a:ext>
          </a:extLst>
        </xdr:cNvPr>
        <xdr:cNvSpPr>
          <a:spLocks noChangeAspect="1" noChangeArrowheads="1"/>
        </xdr:cNvSpPr>
      </xdr:nvSpPr>
      <xdr:spPr bwMode="auto">
        <a:xfrm>
          <a:off x="1485900" y="6606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28" name="AutoShape 4">
          <a:extLst>
            <a:ext uri="{FF2B5EF4-FFF2-40B4-BE49-F238E27FC236}">
              <a16:creationId xmlns:a16="http://schemas.microsoft.com/office/drawing/2014/main" id="{E50568D8-075F-4005-92A8-E6521780F27B}"/>
            </a:ext>
          </a:extLst>
        </xdr:cNvPr>
        <xdr:cNvSpPr>
          <a:spLocks noChangeAspect="1" noChangeArrowheads="1"/>
        </xdr:cNvSpPr>
      </xdr:nvSpPr>
      <xdr:spPr bwMode="auto">
        <a:xfrm>
          <a:off x="1485900" y="6797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29" name="AutoShape 5">
          <a:extLst>
            <a:ext uri="{FF2B5EF4-FFF2-40B4-BE49-F238E27FC236}">
              <a16:creationId xmlns:a16="http://schemas.microsoft.com/office/drawing/2014/main" id="{F8BBEE3B-1594-446E-8B1A-E1E573DD8EE3}"/>
            </a:ext>
          </a:extLst>
        </xdr:cNvPr>
        <xdr:cNvSpPr>
          <a:spLocks noChangeAspect="1" noChangeArrowheads="1"/>
        </xdr:cNvSpPr>
      </xdr:nvSpPr>
      <xdr:spPr bwMode="auto">
        <a:xfrm>
          <a:off x="1485900" y="6987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0" name="AutoShape 6">
          <a:extLst>
            <a:ext uri="{FF2B5EF4-FFF2-40B4-BE49-F238E27FC236}">
              <a16:creationId xmlns:a16="http://schemas.microsoft.com/office/drawing/2014/main" id="{D5234BBD-DB08-4005-AAA5-27379C8DBF3E}"/>
            </a:ext>
          </a:extLst>
        </xdr:cNvPr>
        <xdr:cNvSpPr>
          <a:spLocks noChangeAspect="1" noChangeArrowheads="1"/>
        </xdr:cNvSpPr>
      </xdr:nvSpPr>
      <xdr:spPr bwMode="auto">
        <a:xfrm>
          <a:off x="1485900" y="7178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1" name="AutoShape 7">
          <a:extLst>
            <a:ext uri="{FF2B5EF4-FFF2-40B4-BE49-F238E27FC236}">
              <a16:creationId xmlns:a16="http://schemas.microsoft.com/office/drawing/2014/main" id="{E96702C6-9607-47D1-AF78-E55B6E7D4F18}"/>
            </a:ext>
          </a:extLst>
        </xdr:cNvPr>
        <xdr:cNvSpPr>
          <a:spLocks noChangeAspect="1" noChangeArrowheads="1"/>
        </xdr:cNvSpPr>
      </xdr:nvSpPr>
      <xdr:spPr bwMode="auto">
        <a:xfrm>
          <a:off x="1485900" y="7368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2" name="AutoShape 8">
          <a:extLst>
            <a:ext uri="{FF2B5EF4-FFF2-40B4-BE49-F238E27FC236}">
              <a16:creationId xmlns:a16="http://schemas.microsoft.com/office/drawing/2014/main" id="{16C969D9-A07D-4F1B-B5D2-1346AB139FF5}"/>
            </a:ext>
          </a:extLst>
        </xdr:cNvPr>
        <xdr:cNvSpPr>
          <a:spLocks noChangeAspect="1" noChangeArrowheads="1"/>
        </xdr:cNvSpPr>
      </xdr:nvSpPr>
      <xdr:spPr bwMode="auto">
        <a:xfrm>
          <a:off x="1485900" y="7559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3" name="AutoShape 9">
          <a:extLst>
            <a:ext uri="{FF2B5EF4-FFF2-40B4-BE49-F238E27FC236}">
              <a16:creationId xmlns:a16="http://schemas.microsoft.com/office/drawing/2014/main" id="{02921843-81EA-464E-BE69-E79C1FF885B2}"/>
            </a:ext>
          </a:extLst>
        </xdr:cNvPr>
        <xdr:cNvSpPr>
          <a:spLocks noChangeAspect="1" noChangeArrowheads="1"/>
        </xdr:cNvSpPr>
      </xdr:nvSpPr>
      <xdr:spPr bwMode="auto">
        <a:xfrm>
          <a:off x="1485900" y="7940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4" name="AutoShape 10">
          <a:extLst>
            <a:ext uri="{FF2B5EF4-FFF2-40B4-BE49-F238E27FC236}">
              <a16:creationId xmlns:a16="http://schemas.microsoft.com/office/drawing/2014/main" id="{99A2B578-6545-4E34-A5FA-AC793CBC8643}"/>
            </a:ext>
          </a:extLst>
        </xdr:cNvPr>
        <xdr:cNvSpPr>
          <a:spLocks noChangeAspect="1" noChangeArrowheads="1"/>
        </xdr:cNvSpPr>
      </xdr:nvSpPr>
      <xdr:spPr bwMode="auto">
        <a:xfrm>
          <a:off x="1485900" y="8130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5" name="AutoShape 11">
          <a:extLst>
            <a:ext uri="{FF2B5EF4-FFF2-40B4-BE49-F238E27FC236}">
              <a16:creationId xmlns:a16="http://schemas.microsoft.com/office/drawing/2014/main" id="{4D5AB62B-3DF7-4645-B067-FA46F1B4247D}"/>
            </a:ext>
          </a:extLst>
        </xdr:cNvPr>
        <xdr:cNvSpPr>
          <a:spLocks noChangeAspect="1" noChangeArrowheads="1"/>
        </xdr:cNvSpPr>
      </xdr:nvSpPr>
      <xdr:spPr bwMode="auto">
        <a:xfrm>
          <a:off x="1485900" y="8321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6" name="AutoShape 12">
          <a:extLst>
            <a:ext uri="{FF2B5EF4-FFF2-40B4-BE49-F238E27FC236}">
              <a16:creationId xmlns:a16="http://schemas.microsoft.com/office/drawing/2014/main" id="{409778A1-13AE-4B22-921D-79B4833C1E23}"/>
            </a:ext>
          </a:extLst>
        </xdr:cNvPr>
        <xdr:cNvSpPr>
          <a:spLocks noChangeAspect="1" noChangeArrowheads="1"/>
        </xdr:cNvSpPr>
      </xdr:nvSpPr>
      <xdr:spPr bwMode="auto">
        <a:xfrm>
          <a:off x="1485900" y="8511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7" name="AutoShape 13">
          <a:extLst>
            <a:ext uri="{FF2B5EF4-FFF2-40B4-BE49-F238E27FC236}">
              <a16:creationId xmlns:a16="http://schemas.microsoft.com/office/drawing/2014/main" id="{BC0D99E4-10CB-4732-8C35-C7078C092599}"/>
            </a:ext>
          </a:extLst>
        </xdr:cNvPr>
        <xdr:cNvSpPr>
          <a:spLocks noChangeAspect="1" noChangeArrowheads="1"/>
        </xdr:cNvSpPr>
      </xdr:nvSpPr>
      <xdr:spPr bwMode="auto">
        <a:xfrm>
          <a:off x="1485900" y="8702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8" name="AutoShape 14">
          <a:extLst>
            <a:ext uri="{FF2B5EF4-FFF2-40B4-BE49-F238E27FC236}">
              <a16:creationId xmlns:a16="http://schemas.microsoft.com/office/drawing/2014/main" id="{8626A1B3-25E7-4A0B-8CEA-C79C7492CF2A}"/>
            </a:ext>
          </a:extLst>
        </xdr:cNvPr>
        <xdr:cNvSpPr>
          <a:spLocks noChangeAspect="1" noChangeArrowheads="1"/>
        </xdr:cNvSpPr>
      </xdr:nvSpPr>
      <xdr:spPr bwMode="auto">
        <a:xfrm>
          <a:off x="1485900" y="8892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39" name="AutoShape 15">
          <a:extLst>
            <a:ext uri="{FF2B5EF4-FFF2-40B4-BE49-F238E27FC236}">
              <a16:creationId xmlns:a16="http://schemas.microsoft.com/office/drawing/2014/main" id="{B971CD13-5F3E-44AF-BD50-95C173841C4C}"/>
            </a:ext>
          </a:extLst>
        </xdr:cNvPr>
        <xdr:cNvSpPr>
          <a:spLocks noChangeAspect="1" noChangeArrowheads="1"/>
        </xdr:cNvSpPr>
      </xdr:nvSpPr>
      <xdr:spPr bwMode="auto">
        <a:xfrm>
          <a:off x="1485900" y="9083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0" name="AutoShape 16">
          <a:extLst>
            <a:ext uri="{FF2B5EF4-FFF2-40B4-BE49-F238E27FC236}">
              <a16:creationId xmlns:a16="http://schemas.microsoft.com/office/drawing/2014/main" id="{9EB88B99-DE05-4FB5-843D-9AF3F8D32FA3}"/>
            </a:ext>
          </a:extLst>
        </xdr:cNvPr>
        <xdr:cNvSpPr>
          <a:spLocks noChangeAspect="1" noChangeArrowheads="1"/>
        </xdr:cNvSpPr>
      </xdr:nvSpPr>
      <xdr:spPr bwMode="auto">
        <a:xfrm>
          <a:off x="1485900" y="9273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1" name="AutoShape 17">
          <a:extLst>
            <a:ext uri="{FF2B5EF4-FFF2-40B4-BE49-F238E27FC236}">
              <a16:creationId xmlns:a16="http://schemas.microsoft.com/office/drawing/2014/main" id="{A1F9DD2E-9059-4DFC-AC89-CD36F6E35F94}"/>
            </a:ext>
          </a:extLst>
        </xdr:cNvPr>
        <xdr:cNvSpPr>
          <a:spLocks noChangeAspect="1" noChangeArrowheads="1"/>
        </xdr:cNvSpPr>
      </xdr:nvSpPr>
      <xdr:spPr bwMode="auto">
        <a:xfrm>
          <a:off x="1485900" y="9654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2" name="AutoShape 18">
          <a:extLst>
            <a:ext uri="{FF2B5EF4-FFF2-40B4-BE49-F238E27FC236}">
              <a16:creationId xmlns:a16="http://schemas.microsoft.com/office/drawing/2014/main" id="{42305849-DEDB-48F2-86E9-2F4C8B4CBBD8}"/>
            </a:ext>
          </a:extLst>
        </xdr:cNvPr>
        <xdr:cNvSpPr>
          <a:spLocks noChangeAspect="1" noChangeArrowheads="1"/>
        </xdr:cNvSpPr>
      </xdr:nvSpPr>
      <xdr:spPr bwMode="auto">
        <a:xfrm>
          <a:off x="1485900" y="9845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3" name="AutoShape 19">
          <a:extLst>
            <a:ext uri="{FF2B5EF4-FFF2-40B4-BE49-F238E27FC236}">
              <a16:creationId xmlns:a16="http://schemas.microsoft.com/office/drawing/2014/main" id="{D3DBC9CA-6A49-46DA-A756-9CC3B34F735D}"/>
            </a:ext>
          </a:extLst>
        </xdr:cNvPr>
        <xdr:cNvSpPr>
          <a:spLocks noChangeAspect="1" noChangeArrowheads="1"/>
        </xdr:cNvSpPr>
      </xdr:nvSpPr>
      <xdr:spPr bwMode="auto">
        <a:xfrm>
          <a:off x="1485900" y="10035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4" name="AutoShape 20">
          <a:extLst>
            <a:ext uri="{FF2B5EF4-FFF2-40B4-BE49-F238E27FC236}">
              <a16:creationId xmlns:a16="http://schemas.microsoft.com/office/drawing/2014/main" id="{3C67E52D-4B86-4ED9-9D87-72903DB96512}"/>
            </a:ext>
          </a:extLst>
        </xdr:cNvPr>
        <xdr:cNvSpPr>
          <a:spLocks noChangeAspect="1" noChangeArrowheads="1"/>
        </xdr:cNvSpPr>
      </xdr:nvSpPr>
      <xdr:spPr bwMode="auto">
        <a:xfrm>
          <a:off x="1485900" y="10226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5" name="AutoShape 21">
          <a:extLst>
            <a:ext uri="{FF2B5EF4-FFF2-40B4-BE49-F238E27FC236}">
              <a16:creationId xmlns:a16="http://schemas.microsoft.com/office/drawing/2014/main" id="{1870D95C-AAB5-432E-90E0-E75A976B6AB2}"/>
            </a:ext>
          </a:extLst>
        </xdr:cNvPr>
        <xdr:cNvSpPr>
          <a:spLocks noChangeAspect="1" noChangeArrowheads="1"/>
        </xdr:cNvSpPr>
      </xdr:nvSpPr>
      <xdr:spPr bwMode="auto">
        <a:xfrm>
          <a:off x="1485900" y="10416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6" name="AutoShape 22">
          <a:extLst>
            <a:ext uri="{FF2B5EF4-FFF2-40B4-BE49-F238E27FC236}">
              <a16:creationId xmlns:a16="http://schemas.microsoft.com/office/drawing/2014/main" id="{816E0638-BC6A-4D4A-83A5-DEA9524B24CB}"/>
            </a:ext>
          </a:extLst>
        </xdr:cNvPr>
        <xdr:cNvSpPr>
          <a:spLocks noChangeAspect="1" noChangeArrowheads="1"/>
        </xdr:cNvSpPr>
      </xdr:nvSpPr>
      <xdr:spPr bwMode="auto">
        <a:xfrm>
          <a:off x="1485900" y="10607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7" name="AutoShape 23">
          <a:extLst>
            <a:ext uri="{FF2B5EF4-FFF2-40B4-BE49-F238E27FC236}">
              <a16:creationId xmlns:a16="http://schemas.microsoft.com/office/drawing/2014/main" id="{EB6DDF63-B2CE-43B0-BFFF-FBF0C3D38271}"/>
            </a:ext>
          </a:extLst>
        </xdr:cNvPr>
        <xdr:cNvSpPr>
          <a:spLocks noChangeAspect="1" noChangeArrowheads="1"/>
        </xdr:cNvSpPr>
      </xdr:nvSpPr>
      <xdr:spPr bwMode="auto">
        <a:xfrm>
          <a:off x="1485900" y="10797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8" name="AutoShape 24">
          <a:extLst>
            <a:ext uri="{FF2B5EF4-FFF2-40B4-BE49-F238E27FC236}">
              <a16:creationId xmlns:a16="http://schemas.microsoft.com/office/drawing/2014/main" id="{BC18C14E-D1D0-47C1-94F9-7735AD6D321F}"/>
            </a:ext>
          </a:extLst>
        </xdr:cNvPr>
        <xdr:cNvSpPr>
          <a:spLocks noChangeAspect="1" noChangeArrowheads="1"/>
        </xdr:cNvSpPr>
      </xdr:nvSpPr>
      <xdr:spPr bwMode="auto">
        <a:xfrm>
          <a:off x="1485900" y="10988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49" name="AutoShape 25">
          <a:extLst>
            <a:ext uri="{FF2B5EF4-FFF2-40B4-BE49-F238E27FC236}">
              <a16:creationId xmlns:a16="http://schemas.microsoft.com/office/drawing/2014/main" id="{F3329670-2A14-4F33-A59F-7C4F9FF2EB39}"/>
            </a:ext>
          </a:extLst>
        </xdr:cNvPr>
        <xdr:cNvSpPr>
          <a:spLocks noChangeAspect="1" noChangeArrowheads="1"/>
        </xdr:cNvSpPr>
      </xdr:nvSpPr>
      <xdr:spPr bwMode="auto">
        <a:xfrm>
          <a:off x="1485900" y="11369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50" name="AutoShape 26">
          <a:extLst>
            <a:ext uri="{FF2B5EF4-FFF2-40B4-BE49-F238E27FC236}">
              <a16:creationId xmlns:a16="http://schemas.microsoft.com/office/drawing/2014/main" id="{24381DF2-85EE-4656-B35B-46A5E397C917}"/>
            </a:ext>
          </a:extLst>
        </xdr:cNvPr>
        <xdr:cNvSpPr>
          <a:spLocks noChangeAspect="1" noChangeArrowheads="1"/>
        </xdr:cNvSpPr>
      </xdr:nvSpPr>
      <xdr:spPr bwMode="auto">
        <a:xfrm>
          <a:off x="1485900" y="11559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51" name="AutoShape 27">
          <a:extLst>
            <a:ext uri="{FF2B5EF4-FFF2-40B4-BE49-F238E27FC236}">
              <a16:creationId xmlns:a16="http://schemas.microsoft.com/office/drawing/2014/main" id="{A37764E6-5A7C-48C5-9CB4-8CFA68CDBB4A}"/>
            </a:ext>
          </a:extLst>
        </xdr:cNvPr>
        <xdr:cNvSpPr>
          <a:spLocks noChangeAspect="1" noChangeArrowheads="1"/>
        </xdr:cNvSpPr>
      </xdr:nvSpPr>
      <xdr:spPr bwMode="auto">
        <a:xfrm>
          <a:off x="1485900" y="11750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52" name="AutoShape 28">
          <a:extLst>
            <a:ext uri="{FF2B5EF4-FFF2-40B4-BE49-F238E27FC236}">
              <a16:creationId xmlns:a16="http://schemas.microsoft.com/office/drawing/2014/main" id="{C87962ED-1FFA-46E6-BC36-B72680091247}"/>
            </a:ext>
          </a:extLst>
        </xdr:cNvPr>
        <xdr:cNvSpPr>
          <a:spLocks noChangeAspect="1" noChangeArrowheads="1"/>
        </xdr:cNvSpPr>
      </xdr:nvSpPr>
      <xdr:spPr bwMode="auto">
        <a:xfrm>
          <a:off x="1485900" y="11940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53" name="AutoShape 29">
          <a:extLst>
            <a:ext uri="{FF2B5EF4-FFF2-40B4-BE49-F238E27FC236}">
              <a16:creationId xmlns:a16="http://schemas.microsoft.com/office/drawing/2014/main" id="{361BBED8-4AD0-4502-BCAD-BF87E6BFD8C1}"/>
            </a:ext>
          </a:extLst>
        </xdr:cNvPr>
        <xdr:cNvSpPr>
          <a:spLocks noChangeAspect="1" noChangeArrowheads="1"/>
        </xdr:cNvSpPr>
      </xdr:nvSpPr>
      <xdr:spPr bwMode="auto">
        <a:xfrm>
          <a:off x="1485900" y="12131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54" name="AutoShape 30">
          <a:extLst>
            <a:ext uri="{FF2B5EF4-FFF2-40B4-BE49-F238E27FC236}">
              <a16:creationId xmlns:a16="http://schemas.microsoft.com/office/drawing/2014/main" id="{FF080940-A0E7-4113-AB85-B2EEB5BD854E}"/>
            </a:ext>
          </a:extLst>
        </xdr:cNvPr>
        <xdr:cNvSpPr>
          <a:spLocks noChangeAspect="1" noChangeArrowheads="1"/>
        </xdr:cNvSpPr>
      </xdr:nvSpPr>
      <xdr:spPr bwMode="auto">
        <a:xfrm>
          <a:off x="1485900" y="12321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55" name="AutoShape 31">
          <a:extLst>
            <a:ext uri="{FF2B5EF4-FFF2-40B4-BE49-F238E27FC236}">
              <a16:creationId xmlns:a16="http://schemas.microsoft.com/office/drawing/2014/main" id="{F5FD3403-FBFE-4C22-9B41-91FBB6F716B8}"/>
            </a:ext>
          </a:extLst>
        </xdr:cNvPr>
        <xdr:cNvSpPr>
          <a:spLocks noChangeAspect="1" noChangeArrowheads="1"/>
        </xdr:cNvSpPr>
      </xdr:nvSpPr>
      <xdr:spPr bwMode="auto">
        <a:xfrm>
          <a:off x="1485900" y="12512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13</xdr:row>
      <xdr:rowOff>148591</xdr:rowOff>
    </xdr:to>
    <xdr:sp macro="" textlink="">
      <xdr:nvSpPr>
        <xdr:cNvPr id="1056" name="AutoShape 32">
          <a:extLst>
            <a:ext uri="{FF2B5EF4-FFF2-40B4-BE49-F238E27FC236}">
              <a16:creationId xmlns:a16="http://schemas.microsoft.com/office/drawing/2014/main" id="{8DF42D86-2D64-4EB0-93AC-6406BD4534E8}"/>
            </a:ext>
          </a:extLst>
        </xdr:cNvPr>
        <xdr:cNvSpPr>
          <a:spLocks noChangeAspect="1" noChangeArrowheads="1"/>
        </xdr:cNvSpPr>
      </xdr:nvSpPr>
      <xdr:spPr bwMode="auto">
        <a:xfrm>
          <a:off x="1485900" y="127025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57" name="AutoShape 33">
          <a:extLst>
            <a:ext uri="{FF2B5EF4-FFF2-40B4-BE49-F238E27FC236}">
              <a16:creationId xmlns:a16="http://schemas.microsoft.com/office/drawing/2014/main" id="{86C882A3-247E-491C-B940-FE196581D506}"/>
            </a:ext>
          </a:extLst>
        </xdr:cNvPr>
        <xdr:cNvSpPr>
          <a:spLocks noChangeAspect="1" noChangeArrowheads="1"/>
        </xdr:cNvSpPr>
      </xdr:nvSpPr>
      <xdr:spPr bwMode="auto">
        <a:xfrm>
          <a:off x="0" y="8785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58" name="AutoShape 34">
          <a:extLst>
            <a:ext uri="{FF2B5EF4-FFF2-40B4-BE49-F238E27FC236}">
              <a16:creationId xmlns:a16="http://schemas.microsoft.com/office/drawing/2014/main" id="{2B095BB1-AC72-416C-80ED-CCF68975AF71}"/>
            </a:ext>
          </a:extLst>
        </xdr:cNvPr>
        <xdr:cNvSpPr>
          <a:spLocks noChangeAspect="1" noChangeArrowheads="1"/>
        </xdr:cNvSpPr>
      </xdr:nvSpPr>
      <xdr:spPr bwMode="auto">
        <a:xfrm>
          <a:off x="0" y="897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59" name="AutoShape 35">
          <a:extLst>
            <a:ext uri="{FF2B5EF4-FFF2-40B4-BE49-F238E27FC236}">
              <a16:creationId xmlns:a16="http://schemas.microsoft.com/office/drawing/2014/main" id="{31E899E3-6CF0-412D-B8D9-C5E4ABC034FF}"/>
            </a:ext>
          </a:extLst>
        </xdr:cNvPr>
        <xdr:cNvSpPr>
          <a:spLocks noChangeAspect="1" noChangeArrowheads="1"/>
        </xdr:cNvSpPr>
      </xdr:nvSpPr>
      <xdr:spPr bwMode="auto">
        <a:xfrm>
          <a:off x="0" y="9166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0" name="AutoShape 36">
          <a:extLst>
            <a:ext uri="{FF2B5EF4-FFF2-40B4-BE49-F238E27FC236}">
              <a16:creationId xmlns:a16="http://schemas.microsoft.com/office/drawing/2014/main" id="{AAA6E844-0BFC-4B82-9332-A5442B9B246F}"/>
            </a:ext>
          </a:extLst>
        </xdr:cNvPr>
        <xdr:cNvSpPr>
          <a:spLocks noChangeAspect="1" noChangeArrowheads="1"/>
        </xdr:cNvSpPr>
      </xdr:nvSpPr>
      <xdr:spPr bwMode="auto">
        <a:xfrm>
          <a:off x="0" y="9357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1" name="AutoShape 37">
          <a:extLst>
            <a:ext uri="{FF2B5EF4-FFF2-40B4-BE49-F238E27FC236}">
              <a16:creationId xmlns:a16="http://schemas.microsoft.com/office/drawing/2014/main" id="{1EDCC68A-A649-4DD7-92BC-98C6D835B666}"/>
            </a:ext>
          </a:extLst>
        </xdr:cNvPr>
        <xdr:cNvSpPr>
          <a:spLocks noChangeAspect="1" noChangeArrowheads="1"/>
        </xdr:cNvSpPr>
      </xdr:nvSpPr>
      <xdr:spPr bwMode="auto">
        <a:xfrm>
          <a:off x="0" y="9547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2" name="AutoShape 38">
          <a:extLst>
            <a:ext uri="{FF2B5EF4-FFF2-40B4-BE49-F238E27FC236}">
              <a16:creationId xmlns:a16="http://schemas.microsoft.com/office/drawing/2014/main" id="{5640E542-4E70-4032-9ABA-E47AC6860C28}"/>
            </a:ext>
          </a:extLst>
        </xdr:cNvPr>
        <xdr:cNvSpPr>
          <a:spLocks noChangeAspect="1" noChangeArrowheads="1"/>
        </xdr:cNvSpPr>
      </xdr:nvSpPr>
      <xdr:spPr bwMode="auto">
        <a:xfrm>
          <a:off x="0" y="9738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3" name="AutoShape 39">
          <a:extLst>
            <a:ext uri="{FF2B5EF4-FFF2-40B4-BE49-F238E27FC236}">
              <a16:creationId xmlns:a16="http://schemas.microsoft.com/office/drawing/2014/main" id="{293A7ABB-50FF-4C6D-BAD2-10423A217F20}"/>
            </a:ext>
          </a:extLst>
        </xdr:cNvPr>
        <xdr:cNvSpPr>
          <a:spLocks noChangeAspect="1" noChangeArrowheads="1"/>
        </xdr:cNvSpPr>
      </xdr:nvSpPr>
      <xdr:spPr bwMode="auto">
        <a:xfrm>
          <a:off x="0" y="9928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4" name="AutoShape 40">
          <a:extLst>
            <a:ext uri="{FF2B5EF4-FFF2-40B4-BE49-F238E27FC236}">
              <a16:creationId xmlns:a16="http://schemas.microsoft.com/office/drawing/2014/main" id="{7157A609-BD57-4CC6-9859-F12FD2122741}"/>
            </a:ext>
          </a:extLst>
        </xdr:cNvPr>
        <xdr:cNvSpPr>
          <a:spLocks noChangeAspect="1" noChangeArrowheads="1"/>
        </xdr:cNvSpPr>
      </xdr:nvSpPr>
      <xdr:spPr bwMode="auto">
        <a:xfrm>
          <a:off x="0" y="10119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5" name="AutoShape 41">
          <a:extLst>
            <a:ext uri="{FF2B5EF4-FFF2-40B4-BE49-F238E27FC236}">
              <a16:creationId xmlns:a16="http://schemas.microsoft.com/office/drawing/2014/main" id="{A73DCB39-0654-4240-8E15-61BF52E59243}"/>
            </a:ext>
          </a:extLst>
        </xdr:cNvPr>
        <xdr:cNvSpPr>
          <a:spLocks noChangeAspect="1" noChangeArrowheads="1"/>
        </xdr:cNvSpPr>
      </xdr:nvSpPr>
      <xdr:spPr bwMode="auto">
        <a:xfrm>
          <a:off x="0" y="10500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6" name="AutoShape 42">
          <a:extLst>
            <a:ext uri="{FF2B5EF4-FFF2-40B4-BE49-F238E27FC236}">
              <a16:creationId xmlns:a16="http://schemas.microsoft.com/office/drawing/2014/main" id="{388E97C8-7829-4C96-B23C-D0FCF7EABBA0}"/>
            </a:ext>
          </a:extLst>
        </xdr:cNvPr>
        <xdr:cNvSpPr>
          <a:spLocks noChangeAspect="1" noChangeArrowheads="1"/>
        </xdr:cNvSpPr>
      </xdr:nvSpPr>
      <xdr:spPr bwMode="auto">
        <a:xfrm>
          <a:off x="0" y="10690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7" name="AutoShape 43">
          <a:extLst>
            <a:ext uri="{FF2B5EF4-FFF2-40B4-BE49-F238E27FC236}">
              <a16:creationId xmlns:a16="http://schemas.microsoft.com/office/drawing/2014/main" id="{7428038A-A7BF-44AD-B0D9-D60D74D862F6}"/>
            </a:ext>
          </a:extLst>
        </xdr:cNvPr>
        <xdr:cNvSpPr>
          <a:spLocks noChangeAspect="1" noChangeArrowheads="1"/>
        </xdr:cNvSpPr>
      </xdr:nvSpPr>
      <xdr:spPr bwMode="auto">
        <a:xfrm>
          <a:off x="0" y="10881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8" name="AutoShape 44">
          <a:extLst>
            <a:ext uri="{FF2B5EF4-FFF2-40B4-BE49-F238E27FC236}">
              <a16:creationId xmlns:a16="http://schemas.microsoft.com/office/drawing/2014/main" id="{4ACA8236-7D60-4885-A660-B97CE87B50EC}"/>
            </a:ext>
          </a:extLst>
        </xdr:cNvPr>
        <xdr:cNvSpPr>
          <a:spLocks noChangeAspect="1" noChangeArrowheads="1"/>
        </xdr:cNvSpPr>
      </xdr:nvSpPr>
      <xdr:spPr bwMode="auto">
        <a:xfrm>
          <a:off x="0" y="11071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69" name="AutoShape 45">
          <a:extLst>
            <a:ext uri="{FF2B5EF4-FFF2-40B4-BE49-F238E27FC236}">
              <a16:creationId xmlns:a16="http://schemas.microsoft.com/office/drawing/2014/main" id="{A451769C-F962-44FE-9DFB-E45122F846E8}"/>
            </a:ext>
          </a:extLst>
        </xdr:cNvPr>
        <xdr:cNvSpPr>
          <a:spLocks noChangeAspect="1" noChangeArrowheads="1"/>
        </xdr:cNvSpPr>
      </xdr:nvSpPr>
      <xdr:spPr bwMode="auto">
        <a:xfrm>
          <a:off x="0" y="11262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0" name="AutoShape 46">
          <a:extLst>
            <a:ext uri="{FF2B5EF4-FFF2-40B4-BE49-F238E27FC236}">
              <a16:creationId xmlns:a16="http://schemas.microsoft.com/office/drawing/2014/main" id="{2C028A64-45AF-4789-ABBC-391969BC0828}"/>
            </a:ext>
          </a:extLst>
        </xdr:cNvPr>
        <xdr:cNvSpPr>
          <a:spLocks noChangeAspect="1" noChangeArrowheads="1"/>
        </xdr:cNvSpPr>
      </xdr:nvSpPr>
      <xdr:spPr bwMode="auto">
        <a:xfrm>
          <a:off x="0" y="11452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1" name="AutoShape 47">
          <a:extLst>
            <a:ext uri="{FF2B5EF4-FFF2-40B4-BE49-F238E27FC236}">
              <a16:creationId xmlns:a16="http://schemas.microsoft.com/office/drawing/2014/main" id="{A69C453D-59EC-46B6-8FA7-64D426DA4742}"/>
            </a:ext>
          </a:extLst>
        </xdr:cNvPr>
        <xdr:cNvSpPr>
          <a:spLocks noChangeAspect="1" noChangeArrowheads="1"/>
        </xdr:cNvSpPr>
      </xdr:nvSpPr>
      <xdr:spPr bwMode="auto">
        <a:xfrm>
          <a:off x="0" y="11643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2" name="AutoShape 48">
          <a:extLst>
            <a:ext uri="{FF2B5EF4-FFF2-40B4-BE49-F238E27FC236}">
              <a16:creationId xmlns:a16="http://schemas.microsoft.com/office/drawing/2014/main" id="{DC65CD03-E3FA-428F-ABA9-F6D9298A1C88}"/>
            </a:ext>
          </a:extLst>
        </xdr:cNvPr>
        <xdr:cNvSpPr>
          <a:spLocks noChangeAspect="1" noChangeArrowheads="1"/>
        </xdr:cNvSpPr>
      </xdr:nvSpPr>
      <xdr:spPr bwMode="auto">
        <a:xfrm>
          <a:off x="0" y="11833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3" name="AutoShape 49">
          <a:extLst>
            <a:ext uri="{FF2B5EF4-FFF2-40B4-BE49-F238E27FC236}">
              <a16:creationId xmlns:a16="http://schemas.microsoft.com/office/drawing/2014/main" id="{A0A1BA95-C4EC-4A1C-9B0F-DBC18F49933C}"/>
            </a:ext>
          </a:extLst>
        </xdr:cNvPr>
        <xdr:cNvSpPr>
          <a:spLocks noChangeAspect="1" noChangeArrowheads="1"/>
        </xdr:cNvSpPr>
      </xdr:nvSpPr>
      <xdr:spPr bwMode="auto">
        <a:xfrm>
          <a:off x="0" y="12214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4" name="AutoShape 50">
          <a:extLst>
            <a:ext uri="{FF2B5EF4-FFF2-40B4-BE49-F238E27FC236}">
              <a16:creationId xmlns:a16="http://schemas.microsoft.com/office/drawing/2014/main" id="{08900748-340A-4419-BB51-3F79CB0C1476}"/>
            </a:ext>
          </a:extLst>
        </xdr:cNvPr>
        <xdr:cNvSpPr>
          <a:spLocks noChangeAspect="1" noChangeArrowheads="1"/>
        </xdr:cNvSpPr>
      </xdr:nvSpPr>
      <xdr:spPr bwMode="auto">
        <a:xfrm>
          <a:off x="0" y="12405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5" name="AutoShape 51">
          <a:extLst>
            <a:ext uri="{FF2B5EF4-FFF2-40B4-BE49-F238E27FC236}">
              <a16:creationId xmlns:a16="http://schemas.microsoft.com/office/drawing/2014/main" id="{BB92E832-5627-45A5-B5B5-45158544B512}"/>
            </a:ext>
          </a:extLst>
        </xdr:cNvPr>
        <xdr:cNvSpPr>
          <a:spLocks noChangeAspect="1" noChangeArrowheads="1"/>
        </xdr:cNvSpPr>
      </xdr:nvSpPr>
      <xdr:spPr bwMode="auto">
        <a:xfrm>
          <a:off x="0" y="12595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6" name="AutoShape 52">
          <a:extLst>
            <a:ext uri="{FF2B5EF4-FFF2-40B4-BE49-F238E27FC236}">
              <a16:creationId xmlns:a16="http://schemas.microsoft.com/office/drawing/2014/main" id="{6EECE00D-22C5-4A53-AD4E-ADBF6CE658D1}"/>
            </a:ext>
          </a:extLst>
        </xdr:cNvPr>
        <xdr:cNvSpPr>
          <a:spLocks noChangeAspect="1" noChangeArrowheads="1"/>
        </xdr:cNvSpPr>
      </xdr:nvSpPr>
      <xdr:spPr bwMode="auto">
        <a:xfrm>
          <a:off x="0" y="1278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7" name="AutoShape 53">
          <a:extLst>
            <a:ext uri="{FF2B5EF4-FFF2-40B4-BE49-F238E27FC236}">
              <a16:creationId xmlns:a16="http://schemas.microsoft.com/office/drawing/2014/main" id="{FD3E64ED-2556-4374-949E-882BD2872911}"/>
            </a:ext>
          </a:extLst>
        </xdr:cNvPr>
        <xdr:cNvSpPr>
          <a:spLocks noChangeAspect="1" noChangeArrowheads="1"/>
        </xdr:cNvSpPr>
      </xdr:nvSpPr>
      <xdr:spPr bwMode="auto">
        <a:xfrm>
          <a:off x="0" y="12976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8" name="AutoShape 54">
          <a:extLst>
            <a:ext uri="{FF2B5EF4-FFF2-40B4-BE49-F238E27FC236}">
              <a16:creationId xmlns:a16="http://schemas.microsoft.com/office/drawing/2014/main" id="{7976DB82-D9C7-49FA-9741-55B4FBE01C53}"/>
            </a:ext>
          </a:extLst>
        </xdr:cNvPr>
        <xdr:cNvSpPr>
          <a:spLocks noChangeAspect="1" noChangeArrowheads="1"/>
        </xdr:cNvSpPr>
      </xdr:nvSpPr>
      <xdr:spPr bwMode="auto">
        <a:xfrm>
          <a:off x="0" y="13167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79" name="AutoShape 55">
          <a:extLst>
            <a:ext uri="{FF2B5EF4-FFF2-40B4-BE49-F238E27FC236}">
              <a16:creationId xmlns:a16="http://schemas.microsoft.com/office/drawing/2014/main" id="{BA8F9663-407F-4A0D-A5D3-1F0E5B391D05}"/>
            </a:ext>
          </a:extLst>
        </xdr:cNvPr>
        <xdr:cNvSpPr>
          <a:spLocks noChangeAspect="1" noChangeArrowheads="1"/>
        </xdr:cNvSpPr>
      </xdr:nvSpPr>
      <xdr:spPr bwMode="auto">
        <a:xfrm>
          <a:off x="0" y="13357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0" name="AutoShape 56">
          <a:extLst>
            <a:ext uri="{FF2B5EF4-FFF2-40B4-BE49-F238E27FC236}">
              <a16:creationId xmlns:a16="http://schemas.microsoft.com/office/drawing/2014/main" id="{1DA6AF0A-0066-4C2A-8A92-1A70A71262AB}"/>
            </a:ext>
          </a:extLst>
        </xdr:cNvPr>
        <xdr:cNvSpPr>
          <a:spLocks noChangeAspect="1" noChangeArrowheads="1"/>
        </xdr:cNvSpPr>
      </xdr:nvSpPr>
      <xdr:spPr bwMode="auto">
        <a:xfrm>
          <a:off x="0" y="13548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1" name="AutoShape 57">
          <a:extLst>
            <a:ext uri="{FF2B5EF4-FFF2-40B4-BE49-F238E27FC236}">
              <a16:creationId xmlns:a16="http://schemas.microsoft.com/office/drawing/2014/main" id="{BA26CC82-387E-496D-B9EE-D46B9722FDF2}"/>
            </a:ext>
          </a:extLst>
        </xdr:cNvPr>
        <xdr:cNvSpPr>
          <a:spLocks noChangeAspect="1" noChangeArrowheads="1"/>
        </xdr:cNvSpPr>
      </xdr:nvSpPr>
      <xdr:spPr bwMode="auto">
        <a:xfrm>
          <a:off x="0" y="13929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2" name="AutoShape 58">
          <a:extLst>
            <a:ext uri="{FF2B5EF4-FFF2-40B4-BE49-F238E27FC236}">
              <a16:creationId xmlns:a16="http://schemas.microsoft.com/office/drawing/2014/main" id="{F849A69C-BCF0-4030-A90F-8E1883BC16B3}"/>
            </a:ext>
          </a:extLst>
        </xdr:cNvPr>
        <xdr:cNvSpPr>
          <a:spLocks noChangeAspect="1" noChangeArrowheads="1"/>
        </xdr:cNvSpPr>
      </xdr:nvSpPr>
      <xdr:spPr bwMode="auto">
        <a:xfrm>
          <a:off x="0" y="14119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3" name="AutoShape 59">
          <a:extLst>
            <a:ext uri="{FF2B5EF4-FFF2-40B4-BE49-F238E27FC236}">
              <a16:creationId xmlns:a16="http://schemas.microsoft.com/office/drawing/2014/main" id="{C92AD7E6-875D-4648-A659-94D349E22166}"/>
            </a:ext>
          </a:extLst>
        </xdr:cNvPr>
        <xdr:cNvSpPr>
          <a:spLocks noChangeAspect="1" noChangeArrowheads="1"/>
        </xdr:cNvSpPr>
      </xdr:nvSpPr>
      <xdr:spPr bwMode="auto">
        <a:xfrm>
          <a:off x="0" y="14310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4" name="AutoShape 60">
          <a:extLst>
            <a:ext uri="{FF2B5EF4-FFF2-40B4-BE49-F238E27FC236}">
              <a16:creationId xmlns:a16="http://schemas.microsoft.com/office/drawing/2014/main" id="{AC2B51F3-5B03-4D63-B309-4621BF2D728C}"/>
            </a:ext>
          </a:extLst>
        </xdr:cNvPr>
        <xdr:cNvSpPr>
          <a:spLocks noChangeAspect="1" noChangeArrowheads="1"/>
        </xdr:cNvSpPr>
      </xdr:nvSpPr>
      <xdr:spPr bwMode="auto">
        <a:xfrm>
          <a:off x="0" y="14500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5" name="AutoShape 61">
          <a:extLst>
            <a:ext uri="{FF2B5EF4-FFF2-40B4-BE49-F238E27FC236}">
              <a16:creationId xmlns:a16="http://schemas.microsoft.com/office/drawing/2014/main" id="{08072F13-6AD4-4FF2-9ED1-7B15DC051B64}"/>
            </a:ext>
          </a:extLst>
        </xdr:cNvPr>
        <xdr:cNvSpPr>
          <a:spLocks noChangeAspect="1" noChangeArrowheads="1"/>
        </xdr:cNvSpPr>
      </xdr:nvSpPr>
      <xdr:spPr bwMode="auto">
        <a:xfrm>
          <a:off x="0" y="14691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6" name="AutoShape 62">
          <a:extLst>
            <a:ext uri="{FF2B5EF4-FFF2-40B4-BE49-F238E27FC236}">
              <a16:creationId xmlns:a16="http://schemas.microsoft.com/office/drawing/2014/main" id="{55BEA968-D870-49A4-8FB1-A8813F93AB7E}"/>
            </a:ext>
          </a:extLst>
        </xdr:cNvPr>
        <xdr:cNvSpPr>
          <a:spLocks noChangeAspect="1" noChangeArrowheads="1"/>
        </xdr:cNvSpPr>
      </xdr:nvSpPr>
      <xdr:spPr bwMode="auto">
        <a:xfrm>
          <a:off x="0" y="14881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7" name="AutoShape 63">
          <a:extLst>
            <a:ext uri="{FF2B5EF4-FFF2-40B4-BE49-F238E27FC236}">
              <a16:creationId xmlns:a16="http://schemas.microsoft.com/office/drawing/2014/main" id="{ABDB98A4-9BCE-4802-8BB6-101EDF78248D}"/>
            </a:ext>
          </a:extLst>
        </xdr:cNvPr>
        <xdr:cNvSpPr>
          <a:spLocks noChangeAspect="1" noChangeArrowheads="1"/>
        </xdr:cNvSpPr>
      </xdr:nvSpPr>
      <xdr:spPr bwMode="auto">
        <a:xfrm>
          <a:off x="0" y="15072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8" name="AutoShape 64">
          <a:extLst>
            <a:ext uri="{FF2B5EF4-FFF2-40B4-BE49-F238E27FC236}">
              <a16:creationId xmlns:a16="http://schemas.microsoft.com/office/drawing/2014/main" id="{FFA8BD79-F7B5-498A-A8BA-5D690098CCBE}"/>
            </a:ext>
          </a:extLst>
        </xdr:cNvPr>
        <xdr:cNvSpPr>
          <a:spLocks noChangeAspect="1" noChangeArrowheads="1"/>
        </xdr:cNvSpPr>
      </xdr:nvSpPr>
      <xdr:spPr bwMode="auto">
        <a:xfrm>
          <a:off x="0" y="15262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89" name="AutoShape 65">
          <a:extLst>
            <a:ext uri="{FF2B5EF4-FFF2-40B4-BE49-F238E27FC236}">
              <a16:creationId xmlns:a16="http://schemas.microsoft.com/office/drawing/2014/main" id="{791C0847-DB0C-4C33-AD6C-E97EA3E42147}"/>
            </a:ext>
          </a:extLst>
        </xdr:cNvPr>
        <xdr:cNvSpPr>
          <a:spLocks noChangeAspect="1" noChangeArrowheads="1"/>
        </xdr:cNvSpPr>
      </xdr:nvSpPr>
      <xdr:spPr bwMode="auto">
        <a:xfrm>
          <a:off x="0" y="8785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0" name="AutoShape 66">
          <a:extLst>
            <a:ext uri="{FF2B5EF4-FFF2-40B4-BE49-F238E27FC236}">
              <a16:creationId xmlns:a16="http://schemas.microsoft.com/office/drawing/2014/main" id="{119561D4-EF98-4B02-BDD0-DC1FEB7EED72}"/>
            </a:ext>
          </a:extLst>
        </xdr:cNvPr>
        <xdr:cNvSpPr>
          <a:spLocks noChangeAspect="1" noChangeArrowheads="1"/>
        </xdr:cNvSpPr>
      </xdr:nvSpPr>
      <xdr:spPr bwMode="auto">
        <a:xfrm>
          <a:off x="0" y="897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1" name="AutoShape 67">
          <a:extLst>
            <a:ext uri="{FF2B5EF4-FFF2-40B4-BE49-F238E27FC236}">
              <a16:creationId xmlns:a16="http://schemas.microsoft.com/office/drawing/2014/main" id="{02E738A8-A2B5-4AF9-929D-3E47941C8CDA}"/>
            </a:ext>
          </a:extLst>
        </xdr:cNvPr>
        <xdr:cNvSpPr>
          <a:spLocks noChangeAspect="1" noChangeArrowheads="1"/>
        </xdr:cNvSpPr>
      </xdr:nvSpPr>
      <xdr:spPr bwMode="auto">
        <a:xfrm>
          <a:off x="0" y="9166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2" name="AutoShape 68">
          <a:extLst>
            <a:ext uri="{FF2B5EF4-FFF2-40B4-BE49-F238E27FC236}">
              <a16:creationId xmlns:a16="http://schemas.microsoft.com/office/drawing/2014/main" id="{C1AA0917-371D-4678-B78B-BCD262272FAD}"/>
            </a:ext>
          </a:extLst>
        </xdr:cNvPr>
        <xdr:cNvSpPr>
          <a:spLocks noChangeAspect="1" noChangeArrowheads="1"/>
        </xdr:cNvSpPr>
      </xdr:nvSpPr>
      <xdr:spPr bwMode="auto">
        <a:xfrm>
          <a:off x="0" y="9357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3" name="AutoShape 69">
          <a:extLst>
            <a:ext uri="{FF2B5EF4-FFF2-40B4-BE49-F238E27FC236}">
              <a16:creationId xmlns:a16="http://schemas.microsoft.com/office/drawing/2014/main" id="{2DFEAE37-28C4-4C0F-AB5A-12C63C306C44}"/>
            </a:ext>
          </a:extLst>
        </xdr:cNvPr>
        <xdr:cNvSpPr>
          <a:spLocks noChangeAspect="1" noChangeArrowheads="1"/>
        </xdr:cNvSpPr>
      </xdr:nvSpPr>
      <xdr:spPr bwMode="auto">
        <a:xfrm>
          <a:off x="0" y="9547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4" name="AutoShape 70">
          <a:extLst>
            <a:ext uri="{FF2B5EF4-FFF2-40B4-BE49-F238E27FC236}">
              <a16:creationId xmlns:a16="http://schemas.microsoft.com/office/drawing/2014/main" id="{8CCF5982-4628-4697-BD59-0059203BB1D3}"/>
            </a:ext>
          </a:extLst>
        </xdr:cNvPr>
        <xdr:cNvSpPr>
          <a:spLocks noChangeAspect="1" noChangeArrowheads="1"/>
        </xdr:cNvSpPr>
      </xdr:nvSpPr>
      <xdr:spPr bwMode="auto">
        <a:xfrm>
          <a:off x="0" y="9738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5" name="AutoShape 71">
          <a:extLst>
            <a:ext uri="{FF2B5EF4-FFF2-40B4-BE49-F238E27FC236}">
              <a16:creationId xmlns:a16="http://schemas.microsoft.com/office/drawing/2014/main" id="{3356C268-5708-4396-AE04-25DB16D5B29D}"/>
            </a:ext>
          </a:extLst>
        </xdr:cNvPr>
        <xdr:cNvSpPr>
          <a:spLocks noChangeAspect="1" noChangeArrowheads="1"/>
        </xdr:cNvSpPr>
      </xdr:nvSpPr>
      <xdr:spPr bwMode="auto">
        <a:xfrm>
          <a:off x="0" y="9928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6" name="AutoShape 72">
          <a:extLst>
            <a:ext uri="{FF2B5EF4-FFF2-40B4-BE49-F238E27FC236}">
              <a16:creationId xmlns:a16="http://schemas.microsoft.com/office/drawing/2014/main" id="{74FF0515-FCD8-4F57-9E03-284DBF821447}"/>
            </a:ext>
          </a:extLst>
        </xdr:cNvPr>
        <xdr:cNvSpPr>
          <a:spLocks noChangeAspect="1" noChangeArrowheads="1"/>
        </xdr:cNvSpPr>
      </xdr:nvSpPr>
      <xdr:spPr bwMode="auto">
        <a:xfrm>
          <a:off x="0" y="10119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7" name="AutoShape 73">
          <a:extLst>
            <a:ext uri="{FF2B5EF4-FFF2-40B4-BE49-F238E27FC236}">
              <a16:creationId xmlns:a16="http://schemas.microsoft.com/office/drawing/2014/main" id="{53FE9C82-5F4A-415B-9DAA-1B7618EC23D0}"/>
            </a:ext>
          </a:extLst>
        </xdr:cNvPr>
        <xdr:cNvSpPr>
          <a:spLocks noChangeAspect="1" noChangeArrowheads="1"/>
        </xdr:cNvSpPr>
      </xdr:nvSpPr>
      <xdr:spPr bwMode="auto">
        <a:xfrm>
          <a:off x="0" y="10500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8" name="AutoShape 74">
          <a:extLst>
            <a:ext uri="{FF2B5EF4-FFF2-40B4-BE49-F238E27FC236}">
              <a16:creationId xmlns:a16="http://schemas.microsoft.com/office/drawing/2014/main" id="{BEFDFD83-CC54-4177-8041-20D5176EEA14}"/>
            </a:ext>
          </a:extLst>
        </xdr:cNvPr>
        <xdr:cNvSpPr>
          <a:spLocks noChangeAspect="1" noChangeArrowheads="1"/>
        </xdr:cNvSpPr>
      </xdr:nvSpPr>
      <xdr:spPr bwMode="auto">
        <a:xfrm>
          <a:off x="0" y="10690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099" name="AutoShape 75">
          <a:extLst>
            <a:ext uri="{FF2B5EF4-FFF2-40B4-BE49-F238E27FC236}">
              <a16:creationId xmlns:a16="http://schemas.microsoft.com/office/drawing/2014/main" id="{F605134C-B83F-4084-B43E-5786EB000F21}"/>
            </a:ext>
          </a:extLst>
        </xdr:cNvPr>
        <xdr:cNvSpPr>
          <a:spLocks noChangeAspect="1" noChangeArrowheads="1"/>
        </xdr:cNvSpPr>
      </xdr:nvSpPr>
      <xdr:spPr bwMode="auto">
        <a:xfrm>
          <a:off x="0" y="10881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0" name="AutoShape 76">
          <a:extLst>
            <a:ext uri="{FF2B5EF4-FFF2-40B4-BE49-F238E27FC236}">
              <a16:creationId xmlns:a16="http://schemas.microsoft.com/office/drawing/2014/main" id="{F34F3643-1917-4113-BB9F-5C097A6EAAD5}"/>
            </a:ext>
          </a:extLst>
        </xdr:cNvPr>
        <xdr:cNvSpPr>
          <a:spLocks noChangeAspect="1" noChangeArrowheads="1"/>
        </xdr:cNvSpPr>
      </xdr:nvSpPr>
      <xdr:spPr bwMode="auto">
        <a:xfrm>
          <a:off x="0" y="11071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1" name="AutoShape 77">
          <a:extLst>
            <a:ext uri="{FF2B5EF4-FFF2-40B4-BE49-F238E27FC236}">
              <a16:creationId xmlns:a16="http://schemas.microsoft.com/office/drawing/2014/main" id="{B732B307-3807-4D7C-854E-CF7036ED3DEF}"/>
            </a:ext>
          </a:extLst>
        </xdr:cNvPr>
        <xdr:cNvSpPr>
          <a:spLocks noChangeAspect="1" noChangeArrowheads="1"/>
        </xdr:cNvSpPr>
      </xdr:nvSpPr>
      <xdr:spPr bwMode="auto">
        <a:xfrm>
          <a:off x="0" y="11262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2" name="AutoShape 78">
          <a:extLst>
            <a:ext uri="{FF2B5EF4-FFF2-40B4-BE49-F238E27FC236}">
              <a16:creationId xmlns:a16="http://schemas.microsoft.com/office/drawing/2014/main" id="{454B8783-1605-4B45-9668-C77E62987B18}"/>
            </a:ext>
          </a:extLst>
        </xdr:cNvPr>
        <xdr:cNvSpPr>
          <a:spLocks noChangeAspect="1" noChangeArrowheads="1"/>
        </xdr:cNvSpPr>
      </xdr:nvSpPr>
      <xdr:spPr bwMode="auto">
        <a:xfrm>
          <a:off x="0" y="11452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3" name="AutoShape 79">
          <a:extLst>
            <a:ext uri="{FF2B5EF4-FFF2-40B4-BE49-F238E27FC236}">
              <a16:creationId xmlns:a16="http://schemas.microsoft.com/office/drawing/2014/main" id="{B20F6C18-ACFB-4AEF-AA01-9C2220FA7941}"/>
            </a:ext>
          </a:extLst>
        </xdr:cNvPr>
        <xdr:cNvSpPr>
          <a:spLocks noChangeAspect="1" noChangeArrowheads="1"/>
        </xdr:cNvSpPr>
      </xdr:nvSpPr>
      <xdr:spPr bwMode="auto">
        <a:xfrm>
          <a:off x="0" y="11643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4" name="AutoShape 80">
          <a:extLst>
            <a:ext uri="{FF2B5EF4-FFF2-40B4-BE49-F238E27FC236}">
              <a16:creationId xmlns:a16="http://schemas.microsoft.com/office/drawing/2014/main" id="{5649E329-9400-4D1A-92AB-F8074B1EE472}"/>
            </a:ext>
          </a:extLst>
        </xdr:cNvPr>
        <xdr:cNvSpPr>
          <a:spLocks noChangeAspect="1" noChangeArrowheads="1"/>
        </xdr:cNvSpPr>
      </xdr:nvSpPr>
      <xdr:spPr bwMode="auto">
        <a:xfrm>
          <a:off x="0" y="11833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5" name="AutoShape 81">
          <a:extLst>
            <a:ext uri="{FF2B5EF4-FFF2-40B4-BE49-F238E27FC236}">
              <a16:creationId xmlns:a16="http://schemas.microsoft.com/office/drawing/2014/main" id="{FF18BCE4-9586-4AC6-BCAC-5FEA6D3118C7}"/>
            </a:ext>
          </a:extLst>
        </xdr:cNvPr>
        <xdr:cNvSpPr>
          <a:spLocks noChangeAspect="1" noChangeArrowheads="1"/>
        </xdr:cNvSpPr>
      </xdr:nvSpPr>
      <xdr:spPr bwMode="auto">
        <a:xfrm>
          <a:off x="0" y="12214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6" name="AutoShape 82">
          <a:extLst>
            <a:ext uri="{FF2B5EF4-FFF2-40B4-BE49-F238E27FC236}">
              <a16:creationId xmlns:a16="http://schemas.microsoft.com/office/drawing/2014/main" id="{A015CD92-5E18-4990-ADD5-C76C044C4462}"/>
            </a:ext>
          </a:extLst>
        </xdr:cNvPr>
        <xdr:cNvSpPr>
          <a:spLocks noChangeAspect="1" noChangeArrowheads="1"/>
        </xdr:cNvSpPr>
      </xdr:nvSpPr>
      <xdr:spPr bwMode="auto">
        <a:xfrm>
          <a:off x="0" y="12405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7" name="AutoShape 83">
          <a:extLst>
            <a:ext uri="{FF2B5EF4-FFF2-40B4-BE49-F238E27FC236}">
              <a16:creationId xmlns:a16="http://schemas.microsoft.com/office/drawing/2014/main" id="{589F14BC-8336-424A-90F3-44F9BA77B0F2}"/>
            </a:ext>
          </a:extLst>
        </xdr:cNvPr>
        <xdr:cNvSpPr>
          <a:spLocks noChangeAspect="1" noChangeArrowheads="1"/>
        </xdr:cNvSpPr>
      </xdr:nvSpPr>
      <xdr:spPr bwMode="auto">
        <a:xfrm>
          <a:off x="0" y="12595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8" name="AutoShape 84">
          <a:extLst>
            <a:ext uri="{FF2B5EF4-FFF2-40B4-BE49-F238E27FC236}">
              <a16:creationId xmlns:a16="http://schemas.microsoft.com/office/drawing/2014/main" id="{00598839-B3FE-4294-809B-05C8DF36EB5C}"/>
            </a:ext>
          </a:extLst>
        </xdr:cNvPr>
        <xdr:cNvSpPr>
          <a:spLocks noChangeAspect="1" noChangeArrowheads="1"/>
        </xdr:cNvSpPr>
      </xdr:nvSpPr>
      <xdr:spPr bwMode="auto">
        <a:xfrm>
          <a:off x="0" y="12786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09" name="AutoShape 85">
          <a:extLst>
            <a:ext uri="{FF2B5EF4-FFF2-40B4-BE49-F238E27FC236}">
              <a16:creationId xmlns:a16="http://schemas.microsoft.com/office/drawing/2014/main" id="{EF92DC84-BA5C-4793-98D9-81D4ECC75353}"/>
            </a:ext>
          </a:extLst>
        </xdr:cNvPr>
        <xdr:cNvSpPr>
          <a:spLocks noChangeAspect="1" noChangeArrowheads="1"/>
        </xdr:cNvSpPr>
      </xdr:nvSpPr>
      <xdr:spPr bwMode="auto">
        <a:xfrm>
          <a:off x="0" y="12976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0" name="AutoShape 86">
          <a:extLst>
            <a:ext uri="{FF2B5EF4-FFF2-40B4-BE49-F238E27FC236}">
              <a16:creationId xmlns:a16="http://schemas.microsoft.com/office/drawing/2014/main" id="{2F1623C0-8434-4CA7-A619-B76EE4095A69}"/>
            </a:ext>
          </a:extLst>
        </xdr:cNvPr>
        <xdr:cNvSpPr>
          <a:spLocks noChangeAspect="1" noChangeArrowheads="1"/>
        </xdr:cNvSpPr>
      </xdr:nvSpPr>
      <xdr:spPr bwMode="auto">
        <a:xfrm>
          <a:off x="0" y="13167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1" name="AutoShape 87">
          <a:extLst>
            <a:ext uri="{FF2B5EF4-FFF2-40B4-BE49-F238E27FC236}">
              <a16:creationId xmlns:a16="http://schemas.microsoft.com/office/drawing/2014/main" id="{DF71C100-52D9-4A79-867D-BA3D22A93299}"/>
            </a:ext>
          </a:extLst>
        </xdr:cNvPr>
        <xdr:cNvSpPr>
          <a:spLocks noChangeAspect="1" noChangeArrowheads="1"/>
        </xdr:cNvSpPr>
      </xdr:nvSpPr>
      <xdr:spPr bwMode="auto">
        <a:xfrm>
          <a:off x="0" y="13357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2" name="AutoShape 88">
          <a:extLst>
            <a:ext uri="{FF2B5EF4-FFF2-40B4-BE49-F238E27FC236}">
              <a16:creationId xmlns:a16="http://schemas.microsoft.com/office/drawing/2014/main" id="{72864353-2A2F-4915-B237-1EEC11F07161}"/>
            </a:ext>
          </a:extLst>
        </xdr:cNvPr>
        <xdr:cNvSpPr>
          <a:spLocks noChangeAspect="1" noChangeArrowheads="1"/>
        </xdr:cNvSpPr>
      </xdr:nvSpPr>
      <xdr:spPr bwMode="auto">
        <a:xfrm>
          <a:off x="0" y="13548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3" name="AutoShape 89">
          <a:extLst>
            <a:ext uri="{FF2B5EF4-FFF2-40B4-BE49-F238E27FC236}">
              <a16:creationId xmlns:a16="http://schemas.microsoft.com/office/drawing/2014/main" id="{F69D5706-F495-44AF-A24D-EFB67FD8A53F}"/>
            </a:ext>
          </a:extLst>
        </xdr:cNvPr>
        <xdr:cNvSpPr>
          <a:spLocks noChangeAspect="1" noChangeArrowheads="1"/>
        </xdr:cNvSpPr>
      </xdr:nvSpPr>
      <xdr:spPr bwMode="auto">
        <a:xfrm>
          <a:off x="0" y="13929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4" name="AutoShape 90">
          <a:extLst>
            <a:ext uri="{FF2B5EF4-FFF2-40B4-BE49-F238E27FC236}">
              <a16:creationId xmlns:a16="http://schemas.microsoft.com/office/drawing/2014/main" id="{AD2999F3-37E0-43FC-A97A-EB0D6D5546F8}"/>
            </a:ext>
          </a:extLst>
        </xdr:cNvPr>
        <xdr:cNvSpPr>
          <a:spLocks noChangeAspect="1" noChangeArrowheads="1"/>
        </xdr:cNvSpPr>
      </xdr:nvSpPr>
      <xdr:spPr bwMode="auto">
        <a:xfrm>
          <a:off x="0" y="14119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5" name="AutoShape 91">
          <a:extLst>
            <a:ext uri="{FF2B5EF4-FFF2-40B4-BE49-F238E27FC236}">
              <a16:creationId xmlns:a16="http://schemas.microsoft.com/office/drawing/2014/main" id="{CEBFDC9C-01AC-4520-963C-4995F3F7D9FA}"/>
            </a:ext>
          </a:extLst>
        </xdr:cNvPr>
        <xdr:cNvSpPr>
          <a:spLocks noChangeAspect="1" noChangeArrowheads="1"/>
        </xdr:cNvSpPr>
      </xdr:nvSpPr>
      <xdr:spPr bwMode="auto">
        <a:xfrm>
          <a:off x="0" y="14310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6" name="AutoShape 92">
          <a:extLst>
            <a:ext uri="{FF2B5EF4-FFF2-40B4-BE49-F238E27FC236}">
              <a16:creationId xmlns:a16="http://schemas.microsoft.com/office/drawing/2014/main" id="{86CEF1B5-D801-455E-AA3D-FF0EC0DA7749}"/>
            </a:ext>
          </a:extLst>
        </xdr:cNvPr>
        <xdr:cNvSpPr>
          <a:spLocks noChangeAspect="1" noChangeArrowheads="1"/>
        </xdr:cNvSpPr>
      </xdr:nvSpPr>
      <xdr:spPr bwMode="auto">
        <a:xfrm>
          <a:off x="0" y="14500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7" name="AutoShape 93">
          <a:extLst>
            <a:ext uri="{FF2B5EF4-FFF2-40B4-BE49-F238E27FC236}">
              <a16:creationId xmlns:a16="http://schemas.microsoft.com/office/drawing/2014/main" id="{0386A276-F40B-4CCB-B192-00F434422E8C}"/>
            </a:ext>
          </a:extLst>
        </xdr:cNvPr>
        <xdr:cNvSpPr>
          <a:spLocks noChangeAspect="1" noChangeArrowheads="1"/>
        </xdr:cNvSpPr>
      </xdr:nvSpPr>
      <xdr:spPr bwMode="auto">
        <a:xfrm>
          <a:off x="0" y="14691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8" name="AutoShape 94">
          <a:extLst>
            <a:ext uri="{FF2B5EF4-FFF2-40B4-BE49-F238E27FC236}">
              <a16:creationId xmlns:a16="http://schemas.microsoft.com/office/drawing/2014/main" id="{C81F4DD2-CC03-4954-8964-AF930306EFFD}"/>
            </a:ext>
          </a:extLst>
        </xdr:cNvPr>
        <xdr:cNvSpPr>
          <a:spLocks noChangeAspect="1" noChangeArrowheads="1"/>
        </xdr:cNvSpPr>
      </xdr:nvSpPr>
      <xdr:spPr bwMode="auto">
        <a:xfrm>
          <a:off x="0" y="14881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19" name="AutoShape 95">
          <a:extLst>
            <a:ext uri="{FF2B5EF4-FFF2-40B4-BE49-F238E27FC236}">
              <a16:creationId xmlns:a16="http://schemas.microsoft.com/office/drawing/2014/main" id="{261575F2-6CE6-4611-AC60-4DB24BE56570}"/>
            </a:ext>
          </a:extLst>
        </xdr:cNvPr>
        <xdr:cNvSpPr>
          <a:spLocks noChangeAspect="1" noChangeArrowheads="1"/>
        </xdr:cNvSpPr>
      </xdr:nvSpPr>
      <xdr:spPr bwMode="auto">
        <a:xfrm>
          <a:off x="0" y="15072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17</xdr:row>
      <xdr:rowOff>0</xdr:rowOff>
    </xdr:from>
    <xdr:to>
      <xdr:col>0</xdr:col>
      <xdr:colOff>304800</xdr:colOff>
      <xdr:row>18</xdr:row>
      <xdr:rowOff>148590</xdr:rowOff>
    </xdr:to>
    <xdr:sp macro="" textlink="">
      <xdr:nvSpPr>
        <xdr:cNvPr id="1120" name="AutoShape 96">
          <a:extLst>
            <a:ext uri="{FF2B5EF4-FFF2-40B4-BE49-F238E27FC236}">
              <a16:creationId xmlns:a16="http://schemas.microsoft.com/office/drawing/2014/main" id="{F0E5F733-6EE7-4951-B008-6E15D15C5D7E}"/>
            </a:ext>
          </a:extLst>
        </xdr:cNvPr>
        <xdr:cNvSpPr>
          <a:spLocks noChangeAspect="1" noChangeArrowheads="1"/>
        </xdr:cNvSpPr>
      </xdr:nvSpPr>
      <xdr:spPr bwMode="auto">
        <a:xfrm>
          <a:off x="0" y="152628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7</xdr:col>
      <xdr:colOff>648921</xdr:colOff>
      <xdr:row>14</xdr:row>
      <xdr:rowOff>48847</xdr:rowOff>
    </xdr:from>
    <xdr:to>
      <xdr:col>9</xdr:col>
      <xdr:colOff>356822</xdr:colOff>
      <xdr:row>33</xdr:row>
      <xdr:rowOff>6513</xdr:rowOff>
    </xdr:to>
    <xdr:sp macro="" textlink="">
      <xdr:nvSpPr>
        <xdr:cNvPr id="4" name="Rectangle 3">
          <a:extLst>
            <a:ext uri="{FF2B5EF4-FFF2-40B4-BE49-F238E27FC236}">
              <a16:creationId xmlns:a16="http://schemas.microsoft.com/office/drawing/2014/main" id="{102D45B0-075B-4395-B83D-C0905A95D82C}"/>
            </a:ext>
          </a:extLst>
        </xdr:cNvPr>
        <xdr:cNvSpPr/>
      </xdr:nvSpPr>
      <xdr:spPr>
        <a:xfrm>
          <a:off x="9240471" y="6021022"/>
          <a:ext cx="1308101" cy="3396191"/>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8</xdr:col>
      <xdr:colOff>71071</xdr:colOff>
      <xdr:row>31</xdr:row>
      <xdr:rowOff>92075</xdr:rowOff>
    </xdr:from>
    <xdr:ext cx="909288" cy="255070"/>
    <xdr:sp macro="" textlink="">
      <xdr:nvSpPr>
        <xdr:cNvPr id="5" name="TextBox 4">
          <a:extLst>
            <a:ext uri="{FF2B5EF4-FFF2-40B4-BE49-F238E27FC236}">
              <a16:creationId xmlns:a16="http://schemas.microsoft.com/office/drawing/2014/main" id="{0395E52A-9064-451E-899B-865F4E5A3225}"/>
            </a:ext>
          </a:extLst>
        </xdr:cNvPr>
        <xdr:cNvSpPr txBox="1"/>
      </xdr:nvSpPr>
      <xdr:spPr>
        <a:xfrm>
          <a:off x="9462721" y="9140825"/>
          <a:ext cx="909288" cy="2550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a:solidFill>
                <a:srgbClr val="3C719D"/>
              </a:solidFill>
              <a:latin typeface="Arial Black" panose="020B0A04020102020204" pitchFamily="34" charset="0"/>
            </a:rPr>
            <a:t>T</a:t>
          </a:r>
          <a:r>
            <a:rPr lang="en-US" altLang="zh-CN" sz="900">
              <a:solidFill>
                <a:srgbClr val="3C719D"/>
              </a:solidFill>
              <a:latin typeface="Arial Black" panose="020B0A04020102020204" pitchFamily="34" charset="0"/>
            </a:rPr>
            <a:t>rade war I</a:t>
          </a:r>
          <a:endParaRPr lang="en-US" sz="900">
            <a:solidFill>
              <a:srgbClr val="3C719D"/>
            </a:solidFill>
            <a:latin typeface="Arial Black" panose="020B0A04020102020204" pitchFamily="34" charset="0"/>
          </a:endParaRPr>
        </a:p>
      </xdr:txBody>
    </xdr:sp>
    <xdr:clientData/>
  </xdr:oneCellAnchor>
  <xdr:oneCellAnchor>
    <xdr:from>
      <xdr:col>3</xdr:col>
      <xdr:colOff>460538</xdr:colOff>
      <xdr:row>23</xdr:row>
      <xdr:rowOff>119916</xdr:rowOff>
    </xdr:from>
    <xdr:ext cx="1223540" cy="255070"/>
    <xdr:sp macro="" textlink="">
      <xdr:nvSpPr>
        <xdr:cNvPr id="7" name="TextBox 6">
          <a:extLst>
            <a:ext uri="{FF2B5EF4-FFF2-40B4-BE49-F238E27FC236}">
              <a16:creationId xmlns:a16="http://schemas.microsoft.com/office/drawing/2014/main" id="{0D92A7D7-2988-45F3-84B3-C82A6BE5ABE2}"/>
            </a:ext>
          </a:extLst>
        </xdr:cNvPr>
        <xdr:cNvSpPr txBox="1"/>
      </xdr:nvSpPr>
      <xdr:spPr>
        <a:xfrm>
          <a:off x="5851688" y="7720866"/>
          <a:ext cx="1223540" cy="2550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a:solidFill>
                <a:srgbClr val="002060"/>
              </a:solidFill>
              <a:latin typeface="Arial Black" panose="020B0A04020102020204" pitchFamily="34" charset="0"/>
            </a:rPr>
            <a:t>Nominal exports</a:t>
          </a:r>
        </a:p>
      </xdr:txBody>
    </xdr:sp>
    <xdr:clientData/>
  </xdr:oneCellAnchor>
  <xdr:twoCellAnchor>
    <xdr:from>
      <xdr:col>13</xdr:col>
      <xdr:colOff>364661</xdr:colOff>
      <xdr:row>14</xdr:row>
      <xdr:rowOff>74368</xdr:rowOff>
    </xdr:from>
    <xdr:to>
      <xdr:col>14</xdr:col>
      <xdr:colOff>240395</xdr:colOff>
      <xdr:row>33</xdr:row>
      <xdr:rowOff>32034</xdr:rowOff>
    </xdr:to>
    <xdr:sp macro="" textlink="">
      <xdr:nvSpPr>
        <xdr:cNvPr id="9" name="Rectangle 8">
          <a:extLst>
            <a:ext uri="{FF2B5EF4-FFF2-40B4-BE49-F238E27FC236}">
              <a16:creationId xmlns:a16="http://schemas.microsoft.com/office/drawing/2014/main" id="{9A3EAC41-D9B8-4BB8-9B41-8990D12AC1C2}"/>
            </a:ext>
          </a:extLst>
        </xdr:cNvPr>
        <xdr:cNvSpPr/>
      </xdr:nvSpPr>
      <xdr:spPr>
        <a:xfrm>
          <a:off x="13756811" y="6046543"/>
          <a:ext cx="675834" cy="3396191"/>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13</xdr:col>
      <xdr:colOff>320187</xdr:colOff>
      <xdr:row>31</xdr:row>
      <xdr:rowOff>117719</xdr:rowOff>
    </xdr:from>
    <xdr:ext cx="954172" cy="255070"/>
    <xdr:sp macro="" textlink="">
      <xdr:nvSpPr>
        <xdr:cNvPr id="10" name="TextBox 9">
          <a:extLst>
            <a:ext uri="{FF2B5EF4-FFF2-40B4-BE49-F238E27FC236}">
              <a16:creationId xmlns:a16="http://schemas.microsoft.com/office/drawing/2014/main" id="{3F1D51A1-D06F-4EAB-B130-1D2E07F14EB8}"/>
            </a:ext>
          </a:extLst>
        </xdr:cNvPr>
        <xdr:cNvSpPr txBox="1"/>
      </xdr:nvSpPr>
      <xdr:spPr>
        <a:xfrm>
          <a:off x="13712337" y="9166469"/>
          <a:ext cx="954172" cy="2550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a:solidFill>
                <a:srgbClr val="3C719D"/>
              </a:solidFill>
              <a:latin typeface="Arial Black" panose="020B0A04020102020204" pitchFamily="34" charset="0"/>
            </a:rPr>
            <a:t>T</a:t>
          </a:r>
          <a:r>
            <a:rPr lang="en-US" altLang="zh-CN" sz="900">
              <a:solidFill>
                <a:srgbClr val="3C719D"/>
              </a:solidFill>
              <a:latin typeface="Arial Black" panose="020B0A04020102020204" pitchFamily="34" charset="0"/>
            </a:rPr>
            <a:t>rade war II</a:t>
          </a:r>
          <a:endParaRPr lang="en-US" sz="900">
            <a:solidFill>
              <a:srgbClr val="3C719D"/>
            </a:solidFill>
            <a:latin typeface="Arial Black" panose="020B0A04020102020204" pitchFamily="34" charset="0"/>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0.48423</cdr:x>
      <cdr:y>0.11326</cdr:y>
    </cdr:from>
    <cdr:to>
      <cdr:x>0.71275</cdr:x>
      <cdr:y>0.25655</cdr:y>
    </cdr:to>
    <cdr:sp macro="" textlink="">
      <cdr:nvSpPr>
        <cdr:cNvPr id="4" name="TextBox 3">
          <a:extLst xmlns:a="http://schemas.openxmlformats.org/drawingml/2006/main">
            <a:ext uri="{FF2B5EF4-FFF2-40B4-BE49-F238E27FC236}">
              <a16:creationId xmlns:a16="http://schemas.microsoft.com/office/drawing/2014/main" id="{88AB6E2C-FCD7-4686-BD31-A97237D0FA96}"/>
            </a:ext>
          </a:extLst>
        </cdr:cNvPr>
        <cdr:cNvSpPr txBox="1"/>
      </cdr:nvSpPr>
      <cdr:spPr>
        <a:xfrm xmlns:a="http://schemas.openxmlformats.org/drawingml/2006/main">
          <a:off x="2958759" y="419456"/>
          <a:ext cx="1396323" cy="53064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700">
              <a:solidFill>
                <a:srgbClr val="B7004F"/>
              </a:solidFill>
              <a:latin typeface="Arial Black" panose="020B0A04020102020204" pitchFamily="34" charset="0"/>
            </a:rPr>
            <a:t>Total purchase </a:t>
          </a:r>
        </a:p>
        <a:p xmlns:a="http://schemas.openxmlformats.org/drawingml/2006/main">
          <a:r>
            <a:rPr lang="en-US" sz="700">
              <a:solidFill>
                <a:srgbClr val="B7004F"/>
              </a:solidFill>
              <a:latin typeface="Arial Black" panose="020B0A04020102020204" pitchFamily="34" charset="0"/>
            </a:rPr>
            <a:t>commitment (nominal)</a:t>
          </a:r>
        </a:p>
      </cdr:txBody>
    </cdr:sp>
  </cdr:relSizeAnchor>
  <cdr:relSizeAnchor xmlns:cdr="http://schemas.openxmlformats.org/drawingml/2006/chartDrawing">
    <cdr:from>
      <cdr:x>0.25251</cdr:x>
      <cdr:y>0.27328</cdr:y>
    </cdr:from>
    <cdr:to>
      <cdr:x>0.61502</cdr:x>
      <cdr:y>0.34591</cdr:y>
    </cdr:to>
    <cdr:sp macro="" textlink="">
      <cdr:nvSpPr>
        <cdr:cNvPr id="3" name="TextBox 1">
          <a:extLst xmlns:a="http://schemas.openxmlformats.org/drawingml/2006/main">
            <a:ext uri="{FF2B5EF4-FFF2-40B4-BE49-F238E27FC236}">
              <a16:creationId xmlns:a16="http://schemas.microsoft.com/office/drawing/2014/main" id="{88543BDC-7F9F-4348-8518-905AA419EFAF}"/>
            </a:ext>
          </a:extLst>
        </cdr:cNvPr>
        <cdr:cNvSpPr txBox="1"/>
      </cdr:nvSpPr>
      <cdr:spPr>
        <a:xfrm xmlns:a="http://schemas.openxmlformats.org/drawingml/2006/main">
          <a:off x="1542909" y="1012032"/>
          <a:ext cx="2215040" cy="268983"/>
        </a:xfrm>
        <a:prstGeom xmlns:a="http://schemas.openxmlformats.org/drawingml/2006/main" prst="rect">
          <a:avLst/>
        </a:prstGeom>
        <a:noFill xmlns:a="http://schemas.openxmlformats.org/drawingml/2006/main"/>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700">
              <a:solidFill>
                <a:srgbClr val="FD9717"/>
              </a:solidFill>
              <a:latin typeface="Arial Black" panose="020B0A04020102020204" pitchFamily="34" charset="0"/>
            </a:rPr>
            <a:t>Projected purchases</a:t>
          </a:r>
          <a:r>
            <a:rPr lang="en-US" sz="700" baseline="0">
              <a:solidFill>
                <a:srgbClr val="FD9717"/>
              </a:solidFill>
              <a:latin typeface="Arial Black" panose="020B0A04020102020204" pitchFamily="34" charset="0"/>
            </a:rPr>
            <a:t> with no trade wars</a:t>
          </a:r>
          <a:endParaRPr lang="en-US" sz="700">
            <a:solidFill>
              <a:srgbClr val="FD9717"/>
            </a:solidFill>
            <a:latin typeface="Arial Black" panose="020B0A040201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1673225</xdr:colOff>
      <xdr:row>33</xdr:row>
      <xdr:rowOff>176213</xdr:rowOff>
    </xdr:from>
    <xdr:to>
      <xdr:col>3</xdr:col>
      <xdr:colOff>210185</xdr:colOff>
      <xdr:row>42</xdr:row>
      <xdr:rowOff>16193</xdr:rowOff>
    </xdr:to>
    <xdr:graphicFrame macro="">
      <xdr:nvGraphicFramePr>
        <xdr:cNvPr id="8" name="Chart 7">
          <a:extLst>
            <a:ext uri="{FF2B5EF4-FFF2-40B4-BE49-F238E27FC236}">
              <a16:creationId xmlns:a16="http://schemas.microsoft.com/office/drawing/2014/main" id="{59176291-51FD-4EC6-9F69-2416CE41D3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1658937</xdr:colOff>
      <xdr:row>23</xdr:row>
      <xdr:rowOff>7938</xdr:rowOff>
    </xdr:from>
    <xdr:to>
      <xdr:col>3</xdr:col>
      <xdr:colOff>195897</xdr:colOff>
      <xdr:row>31</xdr:row>
      <xdr:rowOff>38418</xdr:rowOff>
    </xdr:to>
    <xdr:graphicFrame macro="">
      <xdr:nvGraphicFramePr>
        <xdr:cNvPr id="11" name="Chart 10">
          <a:extLst>
            <a:ext uri="{FF2B5EF4-FFF2-40B4-BE49-F238E27FC236}">
              <a16:creationId xmlns:a16="http://schemas.microsoft.com/office/drawing/2014/main" id="{6E75B4A6-4976-45C8-A969-F4C7E5C732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599017</xdr:colOff>
      <xdr:row>23</xdr:row>
      <xdr:rowOff>127000</xdr:rowOff>
    </xdr:from>
    <xdr:to>
      <xdr:col>1</xdr:col>
      <xdr:colOff>1195917</xdr:colOff>
      <xdr:row>30</xdr:row>
      <xdr:rowOff>49743</xdr:rowOff>
    </xdr:to>
    <xdr:sp macro="" textlink="">
      <xdr:nvSpPr>
        <xdr:cNvPr id="12" name="Rectangle 11">
          <a:extLst>
            <a:ext uri="{FF2B5EF4-FFF2-40B4-BE49-F238E27FC236}">
              <a16:creationId xmlns:a16="http://schemas.microsoft.com/office/drawing/2014/main" id="{5C59562F-3F72-45FE-BCC9-1B3A4625F5BE}"/>
            </a:ext>
          </a:extLst>
        </xdr:cNvPr>
        <xdr:cNvSpPr/>
      </xdr:nvSpPr>
      <xdr:spPr>
        <a:xfrm>
          <a:off x="2271184" y="4508500"/>
          <a:ext cx="596900" cy="125624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573088</xdr:colOff>
      <xdr:row>23</xdr:row>
      <xdr:rowOff>22225</xdr:rowOff>
    </xdr:from>
    <xdr:to>
      <xdr:col>8</xdr:col>
      <xdr:colOff>268923</xdr:colOff>
      <xdr:row>31</xdr:row>
      <xdr:rowOff>52705</xdr:rowOff>
    </xdr:to>
    <xdr:graphicFrame macro="">
      <xdr:nvGraphicFramePr>
        <xdr:cNvPr id="14" name="Chart 13">
          <a:extLst>
            <a:ext uri="{FF2B5EF4-FFF2-40B4-BE49-F238E27FC236}">
              <a16:creationId xmlns:a16="http://schemas.microsoft.com/office/drawing/2014/main" id="{BB948242-D9B3-4172-AC08-4707DAF088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19051</xdr:colOff>
      <xdr:row>33</xdr:row>
      <xdr:rowOff>188913</xdr:rowOff>
    </xdr:from>
    <xdr:to>
      <xdr:col>8</xdr:col>
      <xdr:colOff>321311</xdr:colOff>
      <xdr:row>42</xdr:row>
      <xdr:rowOff>28893</xdr:rowOff>
    </xdr:to>
    <xdr:graphicFrame macro="">
      <xdr:nvGraphicFramePr>
        <xdr:cNvPr id="17" name="Chart 16">
          <a:extLst>
            <a:ext uri="{FF2B5EF4-FFF2-40B4-BE49-F238E27FC236}">
              <a16:creationId xmlns:a16="http://schemas.microsoft.com/office/drawing/2014/main" id="{B31C1358-BD2A-48B0-95B3-23F105EF59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1</xdr:col>
      <xdr:colOff>365124</xdr:colOff>
      <xdr:row>24</xdr:row>
      <xdr:rowOff>87313</xdr:rowOff>
    </xdr:from>
    <xdr:ext cx="629981" cy="182807"/>
    <xdr:sp macro="" textlink="">
      <xdr:nvSpPr>
        <xdr:cNvPr id="20" name="TextBox 19">
          <a:extLst>
            <a:ext uri="{FF2B5EF4-FFF2-40B4-BE49-F238E27FC236}">
              <a16:creationId xmlns:a16="http://schemas.microsoft.com/office/drawing/2014/main" id="{0C31B4DA-98CD-404F-A35D-4682EFC36FD5}"/>
            </a:ext>
          </a:extLst>
        </xdr:cNvPr>
        <xdr:cNvSpPr txBox="1"/>
      </xdr:nvSpPr>
      <xdr:spPr>
        <a:xfrm>
          <a:off x="2037291" y="4659313"/>
          <a:ext cx="629981" cy="1828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500">
              <a:solidFill>
                <a:srgbClr val="002060"/>
              </a:solidFill>
              <a:latin typeface="Arial Black" panose="020B0A04020102020204" pitchFamily="34" charset="0"/>
            </a:rPr>
            <a:t>Real exports</a:t>
          </a:r>
        </a:p>
      </xdr:txBody>
    </xdr:sp>
    <xdr:clientData/>
  </xdr:oneCellAnchor>
  <xdr:oneCellAnchor>
    <xdr:from>
      <xdr:col>1</xdr:col>
      <xdr:colOff>585257</xdr:colOff>
      <xdr:row>29</xdr:row>
      <xdr:rowOff>39158</xdr:rowOff>
    </xdr:from>
    <xdr:ext cx="574676" cy="158031"/>
    <xdr:sp macro="" textlink="">
      <xdr:nvSpPr>
        <xdr:cNvPr id="22" name="TextBox 21">
          <a:extLst>
            <a:ext uri="{FF2B5EF4-FFF2-40B4-BE49-F238E27FC236}">
              <a16:creationId xmlns:a16="http://schemas.microsoft.com/office/drawing/2014/main" id="{B2D10DEB-9408-41B3-B50E-C220BAFC4D1A}"/>
            </a:ext>
          </a:extLst>
        </xdr:cNvPr>
        <xdr:cNvSpPr txBox="1"/>
      </xdr:nvSpPr>
      <xdr:spPr>
        <a:xfrm>
          <a:off x="2257424" y="5563658"/>
          <a:ext cx="574676" cy="1580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500">
              <a:solidFill>
                <a:srgbClr val="3C719D"/>
              </a:solidFill>
              <a:latin typeface="Arial Black" panose="020B0A04020102020204" pitchFamily="34" charset="0"/>
            </a:rPr>
            <a:t>T</a:t>
          </a:r>
          <a:r>
            <a:rPr lang="en-US" altLang="zh-CN" sz="500">
              <a:solidFill>
                <a:srgbClr val="3C719D"/>
              </a:solidFill>
              <a:latin typeface="Arial Black" panose="020B0A04020102020204" pitchFamily="34" charset="0"/>
            </a:rPr>
            <a:t>rade war I</a:t>
          </a:r>
          <a:endParaRPr lang="en-US" sz="500">
            <a:solidFill>
              <a:srgbClr val="3C719D"/>
            </a:solidFill>
            <a:latin typeface="Arial Black" panose="020B0A04020102020204" pitchFamily="34" charset="0"/>
          </a:endParaRPr>
        </a:p>
      </xdr:txBody>
    </xdr:sp>
    <xdr:clientData/>
  </xdr:oneCellAnchor>
  <xdr:twoCellAnchor>
    <xdr:from>
      <xdr:col>8</xdr:col>
      <xdr:colOff>571501</xdr:colOff>
      <xdr:row>22</xdr:row>
      <xdr:rowOff>184150</xdr:rowOff>
    </xdr:from>
    <xdr:to>
      <xdr:col>13</xdr:col>
      <xdr:colOff>267336</xdr:colOff>
      <xdr:row>31</xdr:row>
      <xdr:rowOff>24130</xdr:rowOff>
    </xdr:to>
    <xdr:graphicFrame macro="">
      <xdr:nvGraphicFramePr>
        <xdr:cNvPr id="24" name="Chart 23">
          <a:extLst>
            <a:ext uri="{FF2B5EF4-FFF2-40B4-BE49-F238E27FC236}">
              <a16:creationId xmlns:a16="http://schemas.microsoft.com/office/drawing/2014/main" id="{19A6E454-1D78-4304-BFAF-45636DD644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587376</xdr:colOff>
      <xdr:row>33</xdr:row>
      <xdr:rowOff>187326</xdr:rowOff>
    </xdr:from>
    <xdr:to>
      <xdr:col>13</xdr:col>
      <xdr:colOff>299086</xdr:colOff>
      <xdr:row>42</xdr:row>
      <xdr:rowOff>27306</xdr:rowOff>
    </xdr:to>
    <xdr:graphicFrame macro="">
      <xdr:nvGraphicFramePr>
        <xdr:cNvPr id="27" name="Chart 26">
          <a:extLst>
            <a:ext uri="{FF2B5EF4-FFF2-40B4-BE49-F238E27FC236}">
              <a16:creationId xmlns:a16="http://schemas.microsoft.com/office/drawing/2014/main" id="{38F870E0-0664-442E-B1D5-E707FA3BBE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639234</xdr:colOff>
      <xdr:row>34</xdr:row>
      <xdr:rowOff>121180</xdr:rowOff>
    </xdr:from>
    <xdr:to>
      <xdr:col>1</xdr:col>
      <xdr:colOff>1227666</xdr:colOff>
      <xdr:row>41</xdr:row>
      <xdr:rowOff>30692</xdr:rowOff>
    </xdr:to>
    <xdr:sp macro="" textlink="">
      <xdr:nvSpPr>
        <xdr:cNvPr id="2" name="Rectangle 1">
          <a:extLst>
            <a:ext uri="{FF2B5EF4-FFF2-40B4-BE49-F238E27FC236}">
              <a16:creationId xmlns:a16="http://schemas.microsoft.com/office/drawing/2014/main" id="{E191492E-148C-498F-BF03-4A49BDF09EBA}"/>
            </a:ext>
          </a:extLst>
        </xdr:cNvPr>
        <xdr:cNvSpPr/>
      </xdr:nvSpPr>
      <xdr:spPr>
        <a:xfrm>
          <a:off x="2311401" y="6598180"/>
          <a:ext cx="588432" cy="124301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23284</xdr:colOff>
      <xdr:row>34</xdr:row>
      <xdr:rowOff>100013</xdr:rowOff>
    </xdr:from>
    <xdr:to>
      <xdr:col>5</xdr:col>
      <xdr:colOff>582083</xdr:colOff>
      <xdr:row>41</xdr:row>
      <xdr:rowOff>30910</xdr:rowOff>
    </xdr:to>
    <xdr:sp macro="" textlink="">
      <xdr:nvSpPr>
        <xdr:cNvPr id="4" name="Rectangle 3">
          <a:extLst>
            <a:ext uri="{FF2B5EF4-FFF2-40B4-BE49-F238E27FC236}">
              <a16:creationId xmlns:a16="http://schemas.microsoft.com/office/drawing/2014/main" id="{41B62FC6-ACAC-4267-B6C3-53F20CC19A5F}"/>
            </a:ext>
          </a:extLst>
        </xdr:cNvPr>
        <xdr:cNvSpPr/>
      </xdr:nvSpPr>
      <xdr:spPr>
        <a:xfrm>
          <a:off x="5484284" y="6577013"/>
          <a:ext cx="558799"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557743</xdr:colOff>
      <xdr:row>23</xdr:row>
      <xdr:rowOff>98956</xdr:rowOff>
    </xdr:from>
    <xdr:to>
      <xdr:col>10</xdr:col>
      <xdr:colOff>518584</xdr:colOff>
      <xdr:row>29</xdr:row>
      <xdr:rowOff>189442</xdr:rowOff>
    </xdr:to>
    <xdr:sp macro="" textlink="">
      <xdr:nvSpPr>
        <xdr:cNvPr id="5" name="Rectangle 4">
          <a:extLst>
            <a:ext uri="{FF2B5EF4-FFF2-40B4-BE49-F238E27FC236}">
              <a16:creationId xmlns:a16="http://schemas.microsoft.com/office/drawing/2014/main" id="{4171EDFD-FBCE-4348-9507-0318C8BC310D}"/>
            </a:ext>
          </a:extLst>
        </xdr:cNvPr>
        <xdr:cNvSpPr/>
      </xdr:nvSpPr>
      <xdr:spPr>
        <a:xfrm>
          <a:off x="8389410" y="4480456"/>
          <a:ext cx="553507" cy="1233486"/>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567268</xdr:colOff>
      <xdr:row>34</xdr:row>
      <xdr:rowOff>119064</xdr:rowOff>
    </xdr:from>
    <xdr:to>
      <xdr:col>10</xdr:col>
      <xdr:colOff>550334</xdr:colOff>
      <xdr:row>41</xdr:row>
      <xdr:rowOff>9526</xdr:rowOff>
    </xdr:to>
    <xdr:sp macro="" textlink="">
      <xdr:nvSpPr>
        <xdr:cNvPr id="6" name="Rectangle 5">
          <a:extLst>
            <a:ext uri="{FF2B5EF4-FFF2-40B4-BE49-F238E27FC236}">
              <a16:creationId xmlns:a16="http://schemas.microsoft.com/office/drawing/2014/main" id="{162928CB-1EDC-4143-8DD6-3E0D15C4E333}"/>
            </a:ext>
          </a:extLst>
        </xdr:cNvPr>
        <xdr:cNvSpPr/>
      </xdr:nvSpPr>
      <xdr:spPr>
        <a:xfrm>
          <a:off x="8398935" y="6596064"/>
          <a:ext cx="575732" cy="122396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569385</xdr:colOff>
      <xdr:row>23</xdr:row>
      <xdr:rowOff>147639</xdr:rowOff>
    </xdr:from>
    <xdr:to>
      <xdr:col>5</xdr:col>
      <xdr:colOff>518583</xdr:colOff>
      <xdr:row>30</xdr:row>
      <xdr:rowOff>28576</xdr:rowOff>
    </xdr:to>
    <xdr:sp macro="" textlink="">
      <xdr:nvSpPr>
        <xdr:cNvPr id="10" name="Rectangle 9">
          <a:extLst>
            <a:ext uri="{FF2B5EF4-FFF2-40B4-BE49-F238E27FC236}">
              <a16:creationId xmlns:a16="http://schemas.microsoft.com/office/drawing/2014/main" id="{C0B8E70A-AE13-4567-9458-68D00B7E18E9}"/>
            </a:ext>
          </a:extLst>
        </xdr:cNvPr>
        <xdr:cNvSpPr/>
      </xdr:nvSpPr>
      <xdr:spPr>
        <a:xfrm>
          <a:off x="5437718" y="4529139"/>
          <a:ext cx="541865" cy="121443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1400175</xdr:colOff>
      <xdr:row>15</xdr:row>
      <xdr:rowOff>171450</xdr:rowOff>
    </xdr:from>
    <xdr:to>
      <xdr:col>7</xdr:col>
      <xdr:colOff>284884</xdr:colOff>
      <xdr:row>35</xdr:row>
      <xdr:rowOff>64770</xdr:rowOff>
    </xdr:to>
    <xdr:graphicFrame macro="">
      <xdr:nvGraphicFramePr>
        <xdr:cNvPr id="3" name="Chart 2">
          <a:extLst>
            <a:ext uri="{FF2B5EF4-FFF2-40B4-BE49-F238E27FC236}">
              <a16:creationId xmlns:a16="http://schemas.microsoft.com/office/drawing/2014/main" id="{8003FCA0-8552-4758-8397-1298F39A30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496235</xdr:colOff>
      <xdr:row>16</xdr:row>
      <xdr:rowOff>111203</xdr:rowOff>
    </xdr:from>
    <xdr:to>
      <xdr:col>4</xdr:col>
      <xdr:colOff>389049</xdr:colOff>
      <xdr:row>33</xdr:row>
      <xdr:rowOff>163616</xdr:rowOff>
    </xdr:to>
    <xdr:sp macro="" textlink="">
      <xdr:nvSpPr>
        <xdr:cNvPr id="4" name="Rectangle 3">
          <a:extLst>
            <a:ext uri="{FF2B5EF4-FFF2-40B4-BE49-F238E27FC236}">
              <a16:creationId xmlns:a16="http://schemas.microsoft.com/office/drawing/2014/main" id="{58029B7C-E972-4F8F-9ACD-D405E9AFA19F}"/>
            </a:ext>
          </a:extLst>
        </xdr:cNvPr>
        <xdr:cNvSpPr/>
      </xdr:nvSpPr>
      <xdr:spPr>
        <a:xfrm>
          <a:off x="4319650" y="3116273"/>
          <a:ext cx="670913" cy="3245301"/>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5</xdr:col>
      <xdr:colOff>413681</xdr:colOff>
      <xdr:row>25</xdr:row>
      <xdr:rowOff>107973</xdr:rowOff>
    </xdr:from>
    <xdr:ext cx="992579" cy="218906"/>
    <xdr:sp macro="" textlink="">
      <xdr:nvSpPr>
        <xdr:cNvPr id="5" name="TextBox 4">
          <a:extLst>
            <a:ext uri="{FF2B5EF4-FFF2-40B4-BE49-F238E27FC236}">
              <a16:creationId xmlns:a16="http://schemas.microsoft.com/office/drawing/2014/main" id="{E6063DC2-0465-4152-A2EE-5D7447E4B286}"/>
            </a:ext>
          </a:extLst>
        </xdr:cNvPr>
        <xdr:cNvSpPr txBox="1"/>
      </xdr:nvSpPr>
      <xdr:spPr>
        <a:xfrm>
          <a:off x="5793294" y="4803396"/>
          <a:ext cx="992579"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002060"/>
              </a:solidFill>
              <a:latin typeface="Arial Black" panose="020B0A04020102020204" pitchFamily="34" charset="0"/>
            </a:rPr>
            <a:t>Nominal exports</a:t>
          </a:r>
        </a:p>
      </xdr:txBody>
    </xdr:sp>
    <xdr:clientData/>
  </xdr:oneCellAnchor>
  <xdr:oneCellAnchor>
    <xdr:from>
      <xdr:col>3</xdr:col>
      <xdr:colOff>458765</xdr:colOff>
      <xdr:row>32</xdr:row>
      <xdr:rowOff>141730</xdr:rowOff>
    </xdr:from>
    <xdr:ext cx="748218" cy="218906"/>
    <xdr:sp macro="" textlink="">
      <xdr:nvSpPr>
        <xdr:cNvPr id="7" name="TextBox 6">
          <a:extLst>
            <a:ext uri="{FF2B5EF4-FFF2-40B4-BE49-F238E27FC236}">
              <a16:creationId xmlns:a16="http://schemas.microsoft.com/office/drawing/2014/main" id="{8AA8769E-57A8-4880-9919-05537BC5A3EE}"/>
            </a:ext>
          </a:extLst>
        </xdr:cNvPr>
        <xdr:cNvSpPr txBox="1"/>
      </xdr:nvSpPr>
      <xdr:spPr>
        <a:xfrm>
          <a:off x="4282180" y="6151871"/>
          <a:ext cx="748218"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3C719D"/>
              </a:solidFill>
              <a:latin typeface="Arial Black" panose="020B0A04020102020204" pitchFamily="34" charset="0"/>
            </a:rPr>
            <a:t>T</a:t>
          </a:r>
          <a:r>
            <a:rPr lang="en-US" altLang="zh-CN" sz="700">
              <a:solidFill>
                <a:srgbClr val="3C719D"/>
              </a:solidFill>
              <a:latin typeface="Arial Black" panose="020B0A04020102020204" pitchFamily="34" charset="0"/>
            </a:rPr>
            <a:t>rade war I</a:t>
          </a:r>
          <a:endParaRPr lang="en-US" sz="700">
            <a:solidFill>
              <a:srgbClr val="3C719D"/>
            </a:solidFill>
            <a:latin typeface="Arial Black" panose="020B0A04020102020204" pitchFamily="34" charset="0"/>
          </a:endParaRPr>
        </a:p>
      </xdr:txBody>
    </xdr:sp>
    <xdr:clientData/>
  </xdr:oneCellAnchor>
  <xdr:twoCellAnchor>
    <xdr:from>
      <xdr:col>5</xdr:col>
      <xdr:colOff>386935</xdr:colOff>
      <xdr:row>31</xdr:row>
      <xdr:rowOff>35081</xdr:rowOff>
    </xdr:from>
    <xdr:to>
      <xdr:col>6</xdr:col>
      <xdr:colOff>413992</xdr:colOff>
      <xdr:row>32</xdr:row>
      <xdr:rowOff>66170</xdr:rowOff>
    </xdr:to>
    <xdr:sp macro="" textlink="">
      <xdr:nvSpPr>
        <xdr:cNvPr id="2" name="TextBox 2">
          <a:extLst>
            <a:ext uri="{FF2B5EF4-FFF2-40B4-BE49-F238E27FC236}">
              <a16:creationId xmlns:a16="http://schemas.microsoft.com/office/drawing/2014/main" id="{B8D9C579-2C59-DB98-2646-475751A90168}"/>
            </a:ext>
          </a:extLst>
        </xdr:cNvPr>
        <xdr:cNvSpPr txBox="1"/>
      </xdr:nvSpPr>
      <xdr:spPr>
        <a:xfrm>
          <a:off x="5792373" y="5940581"/>
          <a:ext cx="812869" cy="22158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en-US" sz="700">
              <a:solidFill>
                <a:srgbClr val="002060"/>
              </a:solidFill>
              <a:latin typeface="Arial Black" panose="020B0A04020102020204" pitchFamily="34" charset="0"/>
            </a:rPr>
            <a:t>Real exports</a:t>
          </a:r>
        </a:p>
      </xdr:txBody>
    </xdr:sp>
    <xdr:clientData/>
  </xdr:twoCellAnchor>
  <xdr:twoCellAnchor>
    <xdr:from>
      <xdr:col>6</xdr:col>
      <xdr:colOff>456130</xdr:colOff>
      <xdr:row>16</xdr:row>
      <xdr:rowOff>129448</xdr:rowOff>
    </xdr:from>
    <xdr:to>
      <xdr:col>7</xdr:col>
      <xdr:colOff>4833</xdr:colOff>
      <xdr:row>33</xdr:row>
      <xdr:rowOff>181861</xdr:rowOff>
    </xdr:to>
    <xdr:sp macro="" textlink="">
      <xdr:nvSpPr>
        <xdr:cNvPr id="11" name="Rectangle 10">
          <a:extLst>
            <a:ext uri="{FF2B5EF4-FFF2-40B4-BE49-F238E27FC236}">
              <a16:creationId xmlns:a16="http://schemas.microsoft.com/office/drawing/2014/main" id="{9028B469-9F0F-4F3E-A8C5-B1B2EFCEB380}"/>
            </a:ext>
          </a:extLst>
        </xdr:cNvPr>
        <xdr:cNvSpPr/>
      </xdr:nvSpPr>
      <xdr:spPr>
        <a:xfrm>
          <a:off x="6613841" y="3134518"/>
          <a:ext cx="326802" cy="3245301"/>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6</xdr:col>
      <xdr:colOff>389809</xdr:colOff>
      <xdr:row>32</xdr:row>
      <xdr:rowOff>133145</xdr:rowOff>
    </xdr:from>
    <xdr:ext cx="783163" cy="218906"/>
    <xdr:sp macro="" textlink="">
      <xdr:nvSpPr>
        <xdr:cNvPr id="12" name="TextBox 11">
          <a:extLst>
            <a:ext uri="{FF2B5EF4-FFF2-40B4-BE49-F238E27FC236}">
              <a16:creationId xmlns:a16="http://schemas.microsoft.com/office/drawing/2014/main" id="{55E84971-952E-4ECC-8E1E-409E2429C210}"/>
            </a:ext>
          </a:extLst>
        </xdr:cNvPr>
        <xdr:cNvSpPr txBox="1"/>
      </xdr:nvSpPr>
      <xdr:spPr>
        <a:xfrm>
          <a:off x="6547520" y="6143286"/>
          <a:ext cx="783163"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3C719D"/>
              </a:solidFill>
              <a:latin typeface="Arial Black" panose="020B0A04020102020204" pitchFamily="34" charset="0"/>
            </a:rPr>
            <a:t>T</a:t>
          </a:r>
          <a:r>
            <a:rPr lang="en-US" altLang="zh-CN" sz="700">
              <a:solidFill>
                <a:srgbClr val="3C719D"/>
              </a:solidFill>
              <a:latin typeface="Arial Black" panose="020B0A04020102020204" pitchFamily="34" charset="0"/>
            </a:rPr>
            <a:t>rade war II</a:t>
          </a:r>
          <a:endParaRPr lang="en-US" sz="700">
            <a:solidFill>
              <a:srgbClr val="3C719D"/>
            </a:solidFill>
            <a:latin typeface="Arial Black" panose="020B0A04020102020204" pitchFamily="34" charset="0"/>
          </a:endParaRPr>
        </a:p>
      </xdr:txBody>
    </xdr:sp>
    <xdr:clientData/>
  </xdr:oneCellAnchor>
</xdr:wsDr>
</file>

<file path=xl/drawings/drawing13.xml><?xml version="1.0" encoding="utf-8"?>
<c:userShapes xmlns:c="http://schemas.openxmlformats.org/drawingml/2006/chart">
  <cdr:relSizeAnchor xmlns:cdr="http://schemas.openxmlformats.org/drawingml/2006/chartDrawing">
    <cdr:from>
      <cdr:x>0.47379</cdr:x>
      <cdr:y>0.21604</cdr:y>
    </cdr:from>
    <cdr:to>
      <cdr:x>0.70231</cdr:x>
      <cdr:y>0.33531</cdr:y>
    </cdr:to>
    <cdr:sp macro="" textlink="">
      <cdr:nvSpPr>
        <cdr:cNvPr id="4" name="TextBox 3">
          <a:extLst xmlns:a="http://schemas.openxmlformats.org/drawingml/2006/main">
            <a:ext uri="{FF2B5EF4-FFF2-40B4-BE49-F238E27FC236}">
              <a16:creationId xmlns:a16="http://schemas.microsoft.com/office/drawing/2014/main" id="{88AB6E2C-FCD7-4686-BD31-A97237D0FA96}"/>
            </a:ext>
          </a:extLst>
        </cdr:cNvPr>
        <cdr:cNvSpPr txBox="1"/>
      </cdr:nvSpPr>
      <cdr:spPr>
        <a:xfrm xmlns:a="http://schemas.openxmlformats.org/drawingml/2006/main">
          <a:off x="2757703" y="788459"/>
          <a:ext cx="1330105" cy="43530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700">
              <a:solidFill>
                <a:srgbClr val="B7004F"/>
              </a:solidFill>
              <a:latin typeface="Arial Black" panose="020B0A04020102020204" pitchFamily="34" charset="0"/>
            </a:rPr>
            <a:t>Total purchase </a:t>
          </a:r>
        </a:p>
        <a:p xmlns:a="http://schemas.openxmlformats.org/drawingml/2006/main">
          <a:r>
            <a:rPr lang="en-US" sz="700">
              <a:solidFill>
                <a:srgbClr val="B7004F"/>
              </a:solidFill>
              <a:latin typeface="Arial Black" panose="020B0A04020102020204" pitchFamily="34" charset="0"/>
            </a:rPr>
            <a:t>commitment (nominal)</a:t>
          </a:r>
        </a:p>
      </cdr:txBody>
    </cdr:sp>
  </cdr:relSizeAnchor>
  <cdr:relSizeAnchor xmlns:cdr="http://schemas.openxmlformats.org/drawingml/2006/chartDrawing">
    <cdr:from>
      <cdr:x>0.25911</cdr:x>
      <cdr:y>0.64258</cdr:y>
    </cdr:from>
    <cdr:to>
      <cdr:x>0.57086</cdr:x>
      <cdr:y>0.70857</cdr:y>
    </cdr:to>
    <cdr:sp macro="" textlink="">
      <cdr:nvSpPr>
        <cdr:cNvPr id="3" name="TextBox 1">
          <a:extLst xmlns:a="http://schemas.openxmlformats.org/drawingml/2006/main">
            <a:ext uri="{FF2B5EF4-FFF2-40B4-BE49-F238E27FC236}">
              <a16:creationId xmlns:a16="http://schemas.microsoft.com/office/drawing/2014/main" id="{88543BDC-7F9F-4348-8518-905AA419EFAF}"/>
            </a:ext>
          </a:extLst>
        </cdr:cNvPr>
        <cdr:cNvSpPr txBox="1"/>
      </cdr:nvSpPr>
      <cdr:spPr>
        <a:xfrm xmlns:a="http://schemas.openxmlformats.org/drawingml/2006/main">
          <a:off x="1508128" y="2345201"/>
          <a:ext cx="1814547" cy="240840"/>
        </a:xfrm>
        <a:prstGeom xmlns:a="http://schemas.openxmlformats.org/drawingml/2006/main" prst="rect">
          <a:avLst/>
        </a:prstGeom>
        <a:noFill xmlns:a="http://schemas.openxmlformats.org/drawingml/2006/main"/>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700">
              <a:solidFill>
                <a:srgbClr val="FD9717"/>
              </a:solidFill>
              <a:latin typeface="Arial Black" panose="020B0A04020102020204" pitchFamily="34" charset="0"/>
            </a:rPr>
            <a:t>Projected purchases</a:t>
          </a:r>
          <a:r>
            <a:rPr lang="en-US" sz="700" baseline="0">
              <a:solidFill>
                <a:srgbClr val="FD9717"/>
              </a:solidFill>
              <a:latin typeface="Arial Black" panose="020B0A04020102020204" pitchFamily="34" charset="0"/>
            </a:rPr>
            <a:t> with no trade wars</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0</xdr:colOff>
      <xdr:row>27</xdr:row>
      <xdr:rowOff>9525</xdr:rowOff>
    </xdr:from>
    <xdr:to>
      <xdr:col>4</xdr:col>
      <xdr:colOff>213360</xdr:colOff>
      <xdr:row>35</xdr:row>
      <xdr:rowOff>40005</xdr:rowOff>
    </xdr:to>
    <xdr:graphicFrame macro="">
      <xdr:nvGraphicFramePr>
        <xdr:cNvPr id="7" name="Chart 6">
          <a:extLst>
            <a:ext uri="{FF2B5EF4-FFF2-40B4-BE49-F238E27FC236}">
              <a16:creationId xmlns:a16="http://schemas.microsoft.com/office/drawing/2014/main" id="{F9DD4336-51A4-433C-89D6-3D50F373C0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705386</xdr:colOff>
      <xdr:row>27</xdr:row>
      <xdr:rowOff>142081</xdr:rowOff>
    </xdr:from>
    <xdr:to>
      <xdr:col>1</xdr:col>
      <xdr:colOff>1321593</xdr:colOff>
      <xdr:row>34</xdr:row>
      <xdr:rowOff>72978</xdr:rowOff>
    </xdr:to>
    <xdr:sp macro="" textlink="">
      <xdr:nvSpPr>
        <xdr:cNvPr id="8" name="Rectangle 7">
          <a:extLst>
            <a:ext uri="{FF2B5EF4-FFF2-40B4-BE49-F238E27FC236}">
              <a16:creationId xmlns:a16="http://schemas.microsoft.com/office/drawing/2014/main" id="{B19A7E30-FDCD-468A-9910-E5B77303D370}"/>
            </a:ext>
          </a:extLst>
        </xdr:cNvPr>
        <xdr:cNvSpPr/>
      </xdr:nvSpPr>
      <xdr:spPr>
        <a:xfrm>
          <a:off x="2265105" y="5285581"/>
          <a:ext cx="616207"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3175</xdr:colOff>
      <xdr:row>16</xdr:row>
      <xdr:rowOff>28575</xdr:rowOff>
    </xdr:from>
    <xdr:to>
      <xdr:col>4</xdr:col>
      <xdr:colOff>232410</xdr:colOff>
      <xdr:row>24</xdr:row>
      <xdr:rowOff>59055</xdr:rowOff>
    </xdr:to>
    <xdr:graphicFrame macro="">
      <xdr:nvGraphicFramePr>
        <xdr:cNvPr id="12" name="Chart 11">
          <a:extLst>
            <a:ext uri="{FF2B5EF4-FFF2-40B4-BE49-F238E27FC236}">
              <a16:creationId xmlns:a16="http://schemas.microsoft.com/office/drawing/2014/main" id="{A6BE121D-703B-4055-86A5-2F326AD6B4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722571</xdr:colOff>
      <xdr:row>16</xdr:row>
      <xdr:rowOff>144645</xdr:rowOff>
    </xdr:from>
    <xdr:to>
      <xdr:col>1</xdr:col>
      <xdr:colOff>1333500</xdr:colOff>
      <xdr:row>23</xdr:row>
      <xdr:rowOff>75542</xdr:rowOff>
    </xdr:to>
    <xdr:sp macro="" textlink="">
      <xdr:nvSpPr>
        <xdr:cNvPr id="13" name="Rectangle 12">
          <a:extLst>
            <a:ext uri="{FF2B5EF4-FFF2-40B4-BE49-F238E27FC236}">
              <a16:creationId xmlns:a16="http://schemas.microsoft.com/office/drawing/2014/main" id="{57D46A95-1F1A-4AAC-8AA2-0E56967DEFB5}"/>
            </a:ext>
          </a:extLst>
        </xdr:cNvPr>
        <xdr:cNvSpPr/>
      </xdr:nvSpPr>
      <xdr:spPr>
        <a:xfrm>
          <a:off x="2282290" y="3192645"/>
          <a:ext cx="610929"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0</xdr:colOff>
      <xdr:row>16</xdr:row>
      <xdr:rowOff>0</xdr:rowOff>
    </xdr:from>
    <xdr:to>
      <xdr:col>10</xdr:col>
      <xdr:colOff>213360</xdr:colOff>
      <xdr:row>24</xdr:row>
      <xdr:rowOff>30480</xdr:rowOff>
    </xdr:to>
    <xdr:graphicFrame macro="">
      <xdr:nvGraphicFramePr>
        <xdr:cNvPr id="15" name="Chart 14">
          <a:extLst>
            <a:ext uri="{FF2B5EF4-FFF2-40B4-BE49-F238E27FC236}">
              <a16:creationId xmlns:a16="http://schemas.microsoft.com/office/drawing/2014/main" id="{C6531DD8-8495-449E-A7A8-AD2A1BC9C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6350</xdr:colOff>
      <xdr:row>27</xdr:row>
      <xdr:rowOff>9525</xdr:rowOff>
    </xdr:from>
    <xdr:to>
      <xdr:col>10</xdr:col>
      <xdr:colOff>232410</xdr:colOff>
      <xdr:row>35</xdr:row>
      <xdr:rowOff>40005</xdr:rowOff>
    </xdr:to>
    <xdr:graphicFrame macro="">
      <xdr:nvGraphicFramePr>
        <xdr:cNvPr id="18" name="Chart 17">
          <a:extLst>
            <a:ext uri="{FF2B5EF4-FFF2-40B4-BE49-F238E27FC236}">
              <a16:creationId xmlns:a16="http://schemas.microsoft.com/office/drawing/2014/main" id="{797BD089-BACB-4B8D-9D9A-4D6402551C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1</xdr:col>
      <xdr:colOff>731043</xdr:colOff>
      <xdr:row>22</xdr:row>
      <xdr:rowOff>50557</xdr:rowOff>
    </xdr:from>
    <xdr:ext cx="542925" cy="117962"/>
    <xdr:sp macro="" textlink="">
      <xdr:nvSpPr>
        <xdr:cNvPr id="23" name="TextBox 22">
          <a:extLst>
            <a:ext uri="{FF2B5EF4-FFF2-40B4-BE49-F238E27FC236}">
              <a16:creationId xmlns:a16="http://schemas.microsoft.com/office/drawing/2014/main" id="{C6FCA16D-CC0E-44FB-9D65-ED1E43D8313F}"/>
            </a:ext>
          </a:extLst>
        </xdr:cNvPr>
        <xdr:cNvSpPr txBox="1"/>
      </xdr:nvSpPr>
      <xdr:spPr>
        <a:xfrm>
          <a:off x="2290762" y="4241557"/>
          <a:ext cx="542925" cy="1179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500">
              <a:solidFill>
                <a:srgbClr val="3C719D"/>
              </a:solidFill>
              <a:latin typeface="Arial Black" panose="020B0A04020102020204" pitchFamily="34" charset="0"/>
            </a:rPr>
            <a:t>T</a:t>
          </a:r>
          <a:r>
            <a:rPr lang="en-US" altLang="zh-CN" sz="500">
              <a:solidFill>
                <a:srgbClr val="3C719D"/>
              </a:solidFill>
              <a:latin typeface="Arial Black" panose="020B0A04020102020204" pitchFamily="34" charset="0"/>
            </a:rPr>
            <a:t>rade war I</a:t>
          </a:r>
          <a:endParaRPr lang="en-US" sz="500">
            <a:solidFill>
              <a:srgbClr val="3C719D"/>
            </a:solidFill>
            <a:latin typeface="Arial Black" panose="020B0A04020102020204" pitchFamily="34" charset="0"/>
          </a:endParaRPr>
        </a:p>
      </xdr:txBody>
    </xdr:sp>
    <xdr:clientData/>
  </xdr:oneCellAnchor>
  <xdr:twoCellAnchor>
    <xdr:from>
      <xdr:col>3</xdr:col>
      <xdr:colOff>321469</xdr:colOff>
      <xdr:row>16</xdr:row>
      <xdr:rowOff>133106</xdr:rowOff>
    </xdr:from>
    <xdr:to>
      <xdr:col>4</xdr:col>
      <xdr:colOff>7327</xdr:colOff>
      <xdr:row>23</xdr:row>
      <xdr:rowOff>64003</xdr:rowOff>
    </xdr:to>
    <xdr:sp macro="" textlink="">
      <xdr:nvSpPr>
        <xdr:cNvPr id="2" name="Rectangle 1">
          <a:extLst>
            <a:ext uri="{FF2B5EF4-FFF2-40B4-BE49-F238E27FC236}">
              <a16:creationId xmlns:a16="http://schemas.microsoft.com/office/drawing/2014/main" id="{34C3427A-B30F-480B-A6B4-9135E111EAD8}"/>
            </a:ext>
          </a:extLst>
        </xdr:cNvPr>
        <xdr:cNvSpPr/>
      </xdr:nvSpPr>
      <xdr:spPr>
        <a:xfrm>
          <a:off x="4369594" y="3181106"/>
          <a:ext cx="293077"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3</xdr:col>
      <xdr:colOff>241421</xdr:colOff>
      <xdr:row>22</xdr:row>
      <xdr:rowOff>93053</xdr:rowOff>
    </xdr:from>
    <xdr:ext cx="542925" cy="117962"/>
    <xdr:sp macro="" textlink="">
      <xdr:nvSpPr>
        <xdr:cNvPr id="3" name="TextBox 2">
          <a:extLst>
            <a:ext uri="{FF2B5EF4-FFF2-40B4-BE49-F238E27FC236}">
              <a16:creationId xmlns:a16="http://schemas.microsoft.com/office/drawing/2014/main" id="{C2DA43DE-CFCD-43F4-988B-08907F21E2F7}"/>
            </a:ext>
          </a:extLst>
        </xdr:cNvPr>
        <xdr:cNvSpPr txBox="1"/>
      </xdr:nvSpPr>
      <xdr:spPr>
        <a:xfrm>
          <a:off x="4289546" y="4284053"/>
          <a:ext cx="542925" cy="1179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500">
              <a:solidFill>
                <a:srgbClr val="3C719D"/>
              </a:solidFill>
              <a:latin typeface="Arial Black" panose="020B0A04020102020204" pitchFamily="34" charset="0"/>
            </a:rPr>
            <a:t>T</a:t>
          </a:r>
          <a:r>
            <a:rPr lang="en-US" altLang="zh-CN" sz="500">
              <a:solidFill>
                <a:srgbClr val="3C719D"/>
              </a:solidFill>
              <a:latin typeface="Arial Black" panose="020B0A04020102020204" pitchFamily="34" charset="0"/>
            </a:rPr>
            <a:t>rade war II</a:t>
          </a:r>
          <a:endParaRPr lang="en-US" sz="500">
            <a:solidFill>
              <a:srgbClr val="3C719D"/>
            </a:solidFill>
            <a:latin typeface="Arial Black" panose="020B0A04020102020204" pitchFamily="34" charset="0"/>
          </a:endParaRPr>
        </a:p>
      </xdr:txBody>
    </xdr:sp>
    <xdr:clientData/>
  </xdr:oneCellAnchor>
  <xdr:oneCellAnchor>
    <xdr:from>
      <xdr:col>1</xdr:col>
      <xdr:colOff>1320678</xdr:colOff>
      <xdr:row>18</xdr:row>
      <xdr:rowOff>62279</xdr:rowOff>
    </xdr:from>
    <xdr:ext cx="629981" cy="182807"/>
    <xdr:sp macro="" textlink="">
      <xdr:nvSpPr>
        <xdr:cNvPr id="4" name="TextBox 3">
          <a:extLst>
            <a:ext uri="{FF2B5EF4-FFF2-40B4-BE49-F238E27FC236}">
              <a16:creationId xmlns:a16="http://schemas.microsoft.com/office/drawing/2014/main" id="{932D3661-0537-4D9F-9210-D309E51B0F7C}"/>
            </a:ext>
          </a:extLst>
        </xdr:cNvPr>
        <xdr:cNvSpPr txBox="1"/>
      </xdr:nvSpPr>
      <xdr:spPr>
        <a:xfrm>
          <a:off x="2880397" y="3491279"/>
          <a:ext cx="629981" cy="1828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500">
              <a:solidFill>
                <a:srgbClr val="002060"/>
              </a:solidFill>
              <a:latin typeface="Arial Black" panose="020B0A04020102020204" pitchFamily="34" charset="0"/>
            </a:rPr>
            <a:t>Real exports</a:t>
          </a:r>
        </a:p>
      </xdr:txBody>
    </xdr:sp>
    <xdr:clientData/>
  </xdr:oneCellAnchor>
  <xdr:twoCellAnchor>
    <xdr:from>
      <xdr:col>3</xdr:col>
      <xdr:colOff>285750</xdr:colOff>
      <xdr:row>27</xdr:row>
      <xdr:rowOff>116987</xdr:rowOff>
    </xdr:from>
    <xdr:to>
      <xdr:col>3</xdr:col>
      <xdr:colOff>606670</xdr:colOff>
      <xdr:row>34</xdr:row>
      <xdr:rowOff>47884</xdr:rowOff>
    </xdr:to>
    <xdr:sp macro="" textlink="">
      <xdr:nvSpPr>
        <xdr:cNvPr id="5" name="Rectangle 4">
          <a:extLst>
            <a:ext uri="{FF2B5EF4-FFF2-40B4-BE49-F238E27FC236}">
              <a16:creationId xmlns:a16="http://schemas.microsoft.com/office/drawing/2014/main" id="{2336F238-2019-4307-B3A0-506AD76F0E37}"/>
            </a:ext>
          </a:extLst>
        </xdr:cNvPr>
        <xdr:cNvSpPr/>
      </xdr:nvSpPr>
      <xdr:spPr>
        <a:xfrm>
          <a:off x="4333875" y="5260487"/>
          <a:ext cx="320920"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357186</xdr:colOff>
      <xdr:row>16</xdr:row>
      <xdr:rowOff>102333</xdr:rowOff>
    </xdr:from>
    <xdr:to>
      <xdr:col>9</xdr:col>
      <xdr:colOff>607217</xdr:colOff>
      <xdr:row>23</xdr:row>
      <xdr:rowOff>33230</xdr:rowOff>
    </xdr:to>
    <xdr:sp macro="" textlink="">
      <xdr:nvSpPr>
        <xdr:cNvPr id="6" name="Rectangle 5">
          <a:extLst>
            <a:ext uri="{FF2B5EF4-FFF2-40B4-BE49-F238E27FC236}">
              <a16:creationId xmlns:a16="http://schemas.microsoft.com/office/drawing/2014/main" id="{428DE8C1-CE80-4EED-A3A0-6B8BEF5DFCC3}"/>
            </a:ext>
          </a:extLst>
        </xdr:cNvPr>
        <xdr:cNvSpPr/>
      </xdr:nvSpPr>
      <xdr:spPr>
        <a:xfrm>
          <a:off x="8048624" y="3150333"/>
          <a:ext cx="250031"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380999</xdr:colOff>
      <xdr:row>27</xdr:row>
      <xdr:rowOff>115521</xdr:rowOff>
    </xdr:from>
    <xdr:to>
      <xdr:col>10</xdr:col>
      <xdr:colOff>13189</xdr:colOff>
      <xdr:row>34</xdr:row>
      <xdr:rowOff>46418</xdr:rowOff>
    </xdr:to>
    <xdr:sp macro="" textlink="">
      <xdr:nvSpPr>
        <xdr:cNvPr id="9" name="Rectangle 8">
          <a:extLst>
            <a:ext uri="{FF2B5EF4-FFF2-40B4-BE49-F238E27FC236}">
              <a16:creationId xmlns:a16="http://schemas.microsoft.com/office/drawing/2014/main" id="{678CA599-9AF4-4CEF-856C-2BB9A9AB5AEA}"/>
            </a:ext>
          </a:extLst>
        </xdr:cNvPr>
        <xdr:cNvSpPr/>
      </xdr:nvSpPr>
      <xdr:spPr>
        <a:xfrm>
          <a:off x="8072437" y="5259021"/>
          <a:ext cx="239408"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535369</xdr:colOff>
      <xdr:row>27</xdr:row>
      <xdr:rowOff>125962</xdr:rowOff>
    </xdr:from>
    <xdr:to>
      <xdr:col>7</xdr:col>
      <xdr:colOff>404812</xdr:colOff>
      <xdr:row>34</xdr:row>
      <xdr:rowOff>56859</xdr:rowOff>
    </xdr:to>
    <xdr:sp macro="" textlink="">
      <xdr:nvSpPr>
        <xdr:cNvPr id="10" name="Rectangle 9">
          <a:extLst>
            <a:ext uri="{FF2B5EF4-FFF2-40B4-BE49-F238E27FC236}">
              <a16:creationId xmlns:a16="http://schemas.microsoft.com/office/drawing/2014/main" id="{E18489F4-CB80-4C22-9323-84408F901343}"/>
            </a:ext>
          </a:extLst>
        </xdr:cNvPr>
        <xdr:cNvSpPr/>
      </xdr:nvSpPr>
      <xdr:spPr>
        <a:xfrm>
          <a:off x="6405150" y="5269462"/>
          <a:ext cx="476662"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532988</xdr:colOff>
      <xdr:row>16</xdr:row>
      <xdr:rowOff>143732</xdr:rowOff>
    </xdr:from>
    <xdr:to>
      <xdr:col>7</xdr:col>
      <xdr:colOff>416719</xdr:colOff>
      <xdr:row>23</xdr:row>
      <xdr:rowOff>38468</xdr:rowOff>
    </xdr:to>
    <xdr:sp macro="" textlink="">
      <xdr:nvSpPr>
        <xdr:cNvPr id="11" name="Rectangle 10">
          <a:extLst>
            <a:ext uri="{FF2B5EF4-FFF2-40B4-BE49-F238E27FC236}">
              <a16:creationId xmlns:a16="http://schemas.microsoft.com/office/drawing/2014/main" id="{71F24F11-A07D-44DF-9D18-FD0D59F24F22}"/>
            </a:ext>
          </a:extLst>
        </xdr:cNvPr>
        <xdr:cNvSpPr/>
      </xdr:nvSpPr>
      <xdr:spPr>
        <a:xfrm>
          <a:off x="6402769" y="3191732"/>
          <a:ext cx="490950" cy="1228236"/>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16</xdr:row>
      <xdr:rowOff>152400</xdr:rowOff>
    </xdr:from>
    <xdr:to>
      <xdr:col>18</xdr:col>
      <xdr:colOff>433662</xdr:colOff>
      <xdr:row>37</xdr:row>
      <xdr:rowOff>175260</xdr:rowOff>
    </xdr:to>
    <xdr:graphicFrame macro="">
      <xdr:nvGraphicFramePr>
        <xdr:cNvPr id="3" name="Chart 2">
          <a:extLst>
            <a:ext uri="{FF2B5EF4-FFF2-40B4-BE49-F238E27FC236}">
              <a16:creationId xmlns:a16="http://schemas.microsoft.com/office/drawing/2014/main" id="{C907C4C3-2871-4580-AC8A-ABCAB82559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0.40276</cdr:x>
      <cdr:y>0.12154</cdr:y>
    </cdr:from>
    <cdr:to>
      <cdr:x>0.68805</cdr:x>
      <cdr:y>0.21887</cdr:y>
    </cdr:to>
    <cdr:sp macro="" textlink="">
      <cdr:nvSpPr>
        <cdr:cNvPr id="3" name="TextBox 1">
          <a:extLst xmlns:a="http://schemas.openxmlformats.org/drawingml/2006/main">
            <a:ext uri="{FF2B5EF4-FFF2-40B4-BE49-F238E27FC236}">
              <a16:creationId xmlns:a16="http://schemas.microsoft.com/office/drawing/2014/main" id="{88543BDC-7F9F-4348-8518-905AA419EFAF}"/>
            </a:ext>
          </a:extLst>
        </cdr:cNvPr>
        <cdr:cNvSpPr txBox="1"/>
      </cdr:nvSpPr>
      <cdr:spPr>
        <a:xfrm xmlns:a="http://schemas.openxmlformats.org/drawingml/2006/main">
          <a:off x="4379027" y="461507"/>
          <a:ext cx="3101855" cy="369591"/>
        </a:xfrm>
        <a:prstGeom xmlns:a="http://schemas.openxmlformats.org/drawingml/2006/main" prst="rect">
          <a:avLst/>
        </a:prstGeom>
        <a:noFill xmlns:a="http://schemas.openxmlformats.org/drawingml/2006/main"/>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900">
              <a:solidFill>
                <a:srgbClr val="FD9717"/>
              </a:solidFill>
              <a:latin typeface="Arial Black" panose="020B0A04020102020204" pitchFamily="34" charset="0"/>
            </a:rPr>
            <a:t>Projected purchase</a:t>
          </a:r>
          <a:r>
            <a:rPr lang="en-US" altLang="zh-CN" sz="900">
              <a:solidFill>
                <a:srgbClr val="FD9717"/>
              </a:solidFill>
              <a:latin typeface="Arial Black" panose="020B0A04020102020204" pitchFamily="34" charset="0"/>
            </a:rPr>
            <a:t>s</a:t>
          </a:r>
          <a:r>
            <a:rPr lang="en-US" sz="900" baseline="0">
              <a:solidFill>
                <a:srgbClr val="FD9717"/>
              </a:solidFill>
              <a:latin typeface="Arial Black" panose="020B0A04020102020204" pitchFamily="34" charset="0"/>
            </a:rPr>
            <a:t> with no trade wars</a:t>
          </a:r>
          <a:endParaRPr lang="en-US" sz="900">
            <a:solidFill>
              <a:srgbClr val="FD9717"/>
            </a:solidFill>
            <a:latin typeface="Arial Black" panose="020B0A04020102020204" pitchFamily="34" charset="0"/>
          </a:endParaRPr>
        </a:p>
      </cdr:txBody>
    </cdr:sp>
  </cdr:relSizeAnchor>
  <cdr:relSizeAnchor xmlns:cdr="http://schemas.openxmlformats.org/drawingml/2006/chartDrawing">
    <cdr:from>
      <cdr:x>0.15731</cdr:x>
      <cdr:y>0.33262</cdr:y>
    </cdr:from>
    <cdr:to>
      <cdr:x>0.36888</cdr:x>
      <cdr:y>0.39454</cdr:y>
    </cdr:to>
    <cdr:sp macro="" textlink="">
      <cdr:nvSpPr>
        <cdr:cNvPr id="5" name="TextBox 4">
          <a:extLst xmlns:a="http://schemas.openxmlformats.org/drawingml/2006/main">
            <a:ext uri="{FF2B5EF4-FFF2-40B4-BE49-F238E27FC236}">
              <a16:creationId xmlns:a16="http://schemas.microsoft.com/office/drawing/2014/main" id="{8EDB850F-0485-AF98-3A49-C9F74FBBAA40}"/>
            </a:ext>
          </a:extLst>
        </cdr:cNvPr>
        <cdr:cNvSpPr txBox="1"/>
      </cdr:nvSpPr>
      <cdr:spPr>
        <a:xfrm xmlns:a="http://schemas.openxmlformats.org/drawingml/2006/main">
          <a:off x="1710326" y="1263049"/>
          <a:ext cx="2300324" cy="2351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900" b="1" kern="1200">
              <a:solidFill>
                <a:srgbClr val="002060"/>
              </a:solidFill>
              <a:latin typeface="Arial Black" panose="020B0A04020102020204" pitchFamily="34" charset="0"/>
            </a:rPr>
            <a:t>Real exports </a:t>
          </a:r>
        </a:p>
      </cdr:txBody>
    </cdr:sp>
  </cdr:relSizeAnchor>
  <cdr:relSizeAnchor xmlns:cdr="http://schemas.openxmlformats.org/drawingml/2006/chartDrawing">
    <cdr:from>
      <cdr:x>0.1556</cdr:x>
      <cdr:y>0.12335</cdr:y>
    </cdr:from>
    <cdr:to>
      <cdr:x>0.36717</cdr:x>
      <cdr:y>0.18527</cdr:y>
    </cdr:to>
    <cdr:sp macro="" textlink="">
      <cdr:nvSpPr>
        <cdr:cNvPr id="2" name="TextBox 1">
          <a:extLst xmlns:a="http://schemas.openxmlformats.org/drawingml/2006/main">
            <a:ext uri="{FF2B5EF4-FFF2-40B4-BE49-F238E27FC236}">
              <a16:creationId xmlns:a16="http://schemas.microsoft.com/office/drawing/2014/main" id="{D2AFF752-07CE-D6DF-833F-06E377CC2ADF}"/>
            </a:ext>
          </a:extLst>
        </cdr:cNvPr>
        <cdr:cNvSpPr txBox="1"/>
      </cdr:nvSpPr>
      <cdr:spPr>
        <a:xfrm xmlns:a="http://schemas.openxmlformats.org/drawingml/2006/main">
          <a:off x="1691735" y="468407"/>
          <a:ext cx="2300324" cy="2351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1" kern="1200">
              <a:solidFill>
                <a:srgbClr val="002060"/>
              </a:solidFill>
              <a:latin typeface="Arial Black" panose="020B0A04020102020204" pitchFamily="34" charset="0"/>
            </a:rPr>
            <a:t>Nominal exports </a:t>
          </a:r>
        </a:p>
      </cdr:txBody>
    </cdr:sp>
  </cdr:relSizeAnchor>
  <cdr:relSizeAnchor xmlns:cdr="http://schemas.openxmlformats.org/drawingml/2006/chartDrawing">
    <cdr:from>
      <cdr:x>0.50138</cdr:x>
      <cdr:y>0.0363</cdr:y>
    </cdr:from>
    <cdr:to>
      <cdr:x>0.61872</cdr:x>
      <cdr:y>0.92054</cdr:y>
    </cdr:to>
    <cdr:sp macro="" textlink="">
      <cdr:nvSpPr>
        <cdr:cNvPr id="6" name="Rectangle 5">
          <a:extLst xmlns:a="http://schemas.openxmlformats.org/drawingml/2006/main">
            <a:ext uri="{FF2B5EF4-FFF2-40B4-BE49-F238E27FC236}">
              <a16:creationId xmlns:a16="http://schemas.microsoft.com/office/drawing/2014/main" id="{80D9D0BF-F646-43DB-899E-865B4C068F89}"/>
            </a:ext>
          </a:extLst>
        </cdr:cNvPr>
        <cdr:cNvSpPr/>
      </cdr:nvSpPr>
      <cdr:spPr>
        <a:xfrm xmlns:a="http://schemas.openxmlformats.org/drawingml/2006/main">
          <a:off x="5413375" y="146050"/>
          <a:ext cx="1266825" cy="3557613"/>
        </a:xfrm>
        <a:prstGeom xmlns:a="http://schemas.openxmlformats.org/drawingml/2006/main" prst="rect">
          <a:avLst/>
        </a:prstGeom>
        <a:solidFill xmlns:a="http://schemas.openxmlformats.org/drawingml/2006/main">
          <a:srgbClr val="3C719D">
            <a:alpha val="10000"/>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US" sz="1100"/>
        </a:p>
      </cdr:txBody>
    </cdr:sp>
  </cdr:relSizeAnchor>
  <cdr:relSizeAnchor xmlns:cdr="http://schemas.openxmlformats.org/drawingml/2006/chartDrawing">
    <cdr:from>
      <cdr:x>0.91249</cdr:x>
      <cdr:y>0.04104</cdr:y>
    </cdr:from>
    <cdr:to>
      <cdr:x>0.96983</cdr:x>
      <cdr:y>0.92527</cdr:y>
    </cdr:to>
    <cdr:sp macro="" textlink="">
      <cdr:nvSpPr>
        <cdr:cNvPr id="7" name="Rectangle 6">
          <a:extLst xmlns:a="http://schemas.openxmlformats.org/drawingml/2006/main">
            <a:ext uri="{FF2B5EF4-FFF2-40B4-BE49-F238E27FC236}">
              <a16:creationId xmlns:a16="http://schemas.microsoft.com/office/drawing/2014/main" id="{88808588-D132-430E-8F57-6D4E3ED0AC2C}"/>
            </a:ext>
          </a:extLst>
        </cdr:cNvPr>
        <cdr:cNvSpPr/>
      </cdr:nvSpPr>
      <cdr:spPr>
        <a:xfrm xmlns:a="http://schemas.openxmlformats.org/drawingml/2006/main">
          <a:off x="9852026" y="165100"/>
          <a:ext cx="619126" cy="3557613"/>
        </a:xfrm>
        <a:prstGeom xmlns:a="http://schemas.openxmlformats.org/drawingml/2006/main" prst="rect">
          <a:avLst/>
        </a:prstGeom>
        <a:solidFill xmlns:a="http://schemas.openxmlformats.org/drawingml/2006/main">
          <a:srgbClr val="3C719D">
            <a:alpha val="10000"/>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US" sz="1100"/>
        </a:p>
      </cdr:txBody>
    </cdr:sp>
  </cdr:relSizeAnchor>
  <cdr:relSizeAnchor xmlns:cdr="http://schemas.openxmlformats.org/drawingml/2006/chartDrawing">
    <cdr:from>
      <cdr:x>0.90896</cdr:x>
      <cdr:y>0.85306</cdr:y>
    </cdr:from>
    <cdr:to>
      <cdr:x>0.99734</cdr:x>
      <cdr:y>0.91646</cdr:y>
    </cdr:to>
    <cdr:sp macro="" textlink="">
      <cdr:nvSpPr>
        <cdr:cNvPr id="8" name="TextBox 9">
          <a:extLst xmlns:a="http://schemas.openxmlformats.org/drawingml/2006/main">
            <a:ext uri="{FF2B5EF4-FFF2-40B4-BE49-F238E27FC236}">
              <a16:creationId xmlns:a16="http://schemas.microsoft.com/office/drawing/2014/main" id="{3F1D51A1-D06F-4EAB-B130-1D2E07F14EB8}"/>
            </a:ext>
          </a:extLst>
        </cdr:cNvPr>
        <cdr:cNvSpPr txBox="1"/>
      </cdr:nvSpPr>
      <cdr:spPr>
        <a:xfrm xmlns:a="http://schemas.openxmlformats.org/drawingml/2006/main">
          <a:off x="9813925" y="3432175"/>
          <a:ext cx="954172" cy="25507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900">
              <a:solidFill>
                <a:srgbClr val="3C719D"/>
              </a:solidFill>
              <a:latin typeface="Arial Black" panose="020B0A04020102020204" pitchFamily="34" charset="0"/>
            </a:rPr>
            <a:t>T</a:t>
          </a:r>
          <a:r>
            <a:rPr lang="en-US" altLang="zh-CN" sz="900">
              <a:solidFill>
                <a:srgbClr val="3C719D"/>
              </a:solidFill>
              <a:latin typeface="Arial Black" panose="020B0A04020102020204" pitchFamily="34" charset="0"/>
            </a:rPr>
            <a:t>rade war II</a:t>
          </a:r>
          <a:endParaRPr lang="en-US" sz="900">
            <a:solidFill>
              <a:srgbClr val="3C719D"/>
            </a:solidFill>
            <a:latin typeface="Arial Black" panose="020B0A04020102020204" pitchFamily="34" charset="0"/>
          </a:endParaRPr>
        </a:p>
      </cdr:txBody>
    </cdr:sp>
  </cdr:relSizeAnchor>
  <cdr:relSizeAnchor xmlns:cdr="http://schemas.openxmlformats.org/drawingml/2006/chartDrawing">
    <cdr:from>
      <cdr:x>0.51462</cdr:x>
      <cdr:y>0.85069</cdr:y>
    </cdr:from>
    <cdr:to>
      <cdr:x>0.59883</cdr:x>
      <cdr:y>0.91409</cdr:y>
    </cdr:to>
    <cdr:sp macro="" textlink="">
      <cdr:nvSpPr>
        <cdr:cNvPr id="9" name="TextBox 9">
          <a:extLst xmlns:a="http://schemas.openxmlformats.org/drawingml/2006/main">
            <a:ext uri="{FF2B5EF4-FFF2-40B4-BE49-F238E27FC236}">
              <a16:creationId xmlns:a16="http://schemas.microsoft.com/office/drawing/2014/main" id="{7CDF5072-C60A-7D36-6BBB-83E3CE92F8D3}"/>
            </a:ext>
          </a:extLst>
        </cdr:cNvPr>
        <cdr:cNvSpPr txBox="1"/>
      </cdr:nvSpPr>
      <cdr:spPr>
        <a:xfrm xmlns:a="http://schemas.openxmlformats.org/drawingml/2006/main">
          <a:off x="5556250" y="3422650"/>
          <a:ext cx="909288" cy="25507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900">
              <a:solidFill>
                <a:srgbClr val="3C719D"/>
              </a:solidFill>
              <a:latin typeface="Arial Black" panose="020B0A04020102020204" pitchFamily="34" charset="0"/>
            </a:rPr>
            <a:t>T</a:t>
          </a:r>
          <a:r>
            <a:rPr lang="en-US" altLang="zh-CN" sz="900">
              <a:solidFill>
                <a:srgbClr val="3C719D"/>
              </a:solidFill>
              <a:latin typeface="Arial Black" panose="020B0A04020102020204" pitchFamily="34" charset="0"/>
            </a:rPr>
            <a:t>rade war I</a:t>
          </a:r>
          <a:endParaRPr lang="en-US" sz="900">
            <a:solidFill>
              <a:srgbClr val="3C719D"/>
            </a:solidFill>
            <a:latin typeface="Arial Black" panose="020B0A040201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0.55007</cdr:x>
      <cdr:y>0.07647</cdr:y>
    </cdr:from>
    <cdr:to>
      <cdr:x>0.70339</cdr:x>
      <cdr:y>0.19682</cdr:y>
    </cdr:to>
    <cdr:sp macro="" textlink="">
      <cdr:nvSpPr>
        <cdr:cNvPr id="4" name="TextBox 3">
          <a:extLst xmlns:a="http://schemas.openxmlformats.org/drawingml/2006/main">
            <a:ext uri="{FF2B5EF4-FFF2-40B4-BE49-F238E27FC236}">
              <a16:creationId xmlns:a16="http://schemas.microsoft.com/office/drawing/2014/main" id="{88AB6E2C-FCD7-4686-BD31-A97237D0FA96}"/>
            </a:ext>
          </a:extLst>
        </cdr:cNvPr>
        <cdr:cNvSpPr txBox="1"/>
      </cdr:nvSpPr>
      <cdr:spPr>
        <a:xfrm xmlns:a="http://schemas.openxmlformats.org/drawingml/2006/main">
          <a:off x="5905176" y="307666"/>
          <a:ext cx="1645954" cy="48422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900">
              <a:solidFill>
                <a:srgbClr val="B7004F"/>
              </a:solidFill>
              <a:latin typeface="Arial Black" panose="020B0A04020102020204" pitchFamily="34" charset="0"/>
            </a:rPr>
            <a:t>Total purchase </a:t>
          </a:r>
        </a:p>
        <a:p xmlns:a="http://schemas.openxmlformats.org/drawingml/2006/main">
          <a:r>
            <a:rPr lang="en-US" sz="900">
              <a:solidFill>
                <a:srgbClr val="B7004F"/>
              </a:solidFill>
              <a:latin typeface="Arial Black" panose="020B0A04020102020204" pitchFamily="34" charset="0"/>
            </a:rPr>
            <a:t>commitment (norminal)</a:t>
          </a:r>
        </a:p>
      </cdr:txBody>
    </cdr:sp>
  </cdr:relSizeAnchor>
  <cdr:relSizeAnchor xmlns:cdr="http://schemas.openxmlformats.org/drawingml/2006/chartDrawing">
    <cdr:from>
      <cdr:x>0.40991</cdr:x>
      <cdr:y>0.25975</cdr:y>
    </cdr:from>
    <cdr:to>
      <cdr:x>0.6952</cdr:x>
      <cdr:y>0.35708</cdr:y>
    </cdr:to>
    <cdr:sp macro="" textlink="">
      <cdr:nvSpPr>
        <cdr:cNvPr id="3" name="TextBox 1">
          <a:extLst xmlns:a="http://schemas.openxmlformats.org/drawingml/2006/main">
            <a:ext uri="{FF2B5EF4-FFF2-40B4-BE49-F238E27FC236}">
              <a16:creationId xmlns:a16="http://schemas.microsoft.com/office/drawing/2014/main" id="{88543BDC-7F9F-4348-8518-905AA419EFAF}"/>
            </a:ext>
          </a:extLst>
        </cdr:cNvPr>
        <cdr:cNvSpPr txBox="1"/>
      </cdr:nvSpPr>
      <cdr:spPr>
        <a:xfrm xmlns:a="http://schemas.openxmlformats.org/drawingml/2006/main">
          <a:off x="4400553" y="1045073"/>
          <a:ext cx="3062654" cy="391589"/>
        </a:xfrm>
        <a:prstGeom xmlns:a="http://schemas.openxmlformats.org/drawingml/2006/main" prst="rect">
          <a:avLst/>
        </a:prstGeom>
        <a:noFill xmlns:a="http://schemas.openxmlformats.org/drawingml/2006/main"/>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900">
              <a:solidFill>
                <a:srgbClr val="FD9717"/>
              </a:solidFill>
              <a:latin typeface="Arial Black" panose="020B0A04020102020204" pitchFamily="34" charset="0"/>
            </a:rPr>
            <a:t>Projected purchase</a:t>
          </a:r>
          <a:r>
            <a:rPr lang="en-US" altLang="zh-CN" sz="900">
              <a:solidFill>
                <a:srgbClr val="FD9717"/>
              </a:solidFill>
              <a:latin typeface="Arial Black" panose="020B0A04020102020204" pitchFamily="34" charset="0"/>
            </a:rPr>
            <a:t>s</a:t>
          </a:r>
          <a:r>
            <a:rPr lang="en-US" sz="900" baseline="0">
              <a:solidFill>
                <a:srgbClr val="FD9717"/>
              </a:solidFill>
              <a:latin typeface="Arial Black" panose="020B0A04020102020204" pitchFamily="34" charset="0"/>
            </a:rPr>
            <a:t> with no trade wars</a:t>
          </a:r>
          <a:endParaRPr lang="en-US" sz="900">
            <a:solidFill>
              <a:srgbClr val="FD9717"/>
            </a:solidFill>
            <a:latin typeface="Arial Black" panose="020B0A04020102020204" pitchFamily="34" charset="0"/>
          </a:endParaRPr>
        </a:p>
      </cdr:txBody>
    </cdr:sp>
  </cdr:relSizeAnchor>
  <cdr:relSizeAnchor xmlns:cdr="http://schemas.openxmlformats.org/drawingml/2006/chartDrawing">
    <cdr:from>
      <cdr:x>0.19697</cdr:x>
      <cdr:y>0.64117</cdr:y>
    </cdr:from>
    <cdr:to>
      <cdr:x>0.40854</cdr:x>
      <cdr:y>0.70309</cdr:y>
    </cdr:to>
    <cdr:sp macro="" textlink="">
      <cdr:nvSpPr>
        <cdr:cNvPr id="5" name="TextBox 4">
          <a:extLst xmlns:a="http://schemas.openxmlformats.org/drawingml/2006/main">
            <a:ext uri="{FF2B5EF4-FFF2-40B4-BE49-F238E27FC236}">
              <a16:creationId xmlns:a16="http://schemas.microsoft.com/office/drawing/2014/main" id="{8EDB850F-0485-AF98-3A49-C9F74FBBAA40}"/>
            </a:ext>
          </a:extLst>
        </cdr:cNvPr>
        <cdr:cNvSpPr txBox="1"/>
      </cdr:nvSpPr>
      <cdr:spPr>
        <a:xfrm xmlns:a="http://schemas.openxmlformats.org/drawingml/2006/main">
          <a:off x="2114585" y="2579668"/>
          <a:ext cx="2271271" cy="24912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900" b="1" kern="1200">
              <a:solidFill>
                <a:srgbClr val="002060"/>
              </a:solidFill>
              <a:latin typeface="Arial Black" panose="020B0A04020102020204" pitchFamily="34" charset="0"/>
            </a:rPr>
            <a:t>Real exports </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38100</xdr:colOff>
      <xdr:row>16</xdr:row>
      <xdr:rowOff>9525</xdr:rowOff>
    </xdr:from>
    <xdr:to>
      <xdr:col>7</xdr:col>
      <xdr:colOff>381000</xdr:colOff>
      <xdr:row>35</xdr:row>
      <xdr:rowOff>93345</xdr:rowOff>
    </xdr:to>
    <xdr:graphicFrame macro="">
      <xdr:nvGraphicFramePr>
        <xdr:cNvPr id="4" name="Chart 3">
          <a:extLst>
            <a:ext uri="{FF2B5EF4-FFF2-40B4-BE49-F238E27FC236}">
              <a16:creationId xmlns:a16="http://schemas.microsoft.com/office/drawing/2014/main" id="{B8AC4375-E173-4F91-87CF-F15057BF98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234462</xdr:colOff>
      <xdr:row>16</xdr:row>
      <xdr:rowOff>145413</xdr:rowOff>
    </xdr:from>
    <xdr:to>
      <xdr:col>5</xdr:col>
      <xdr:colOff>17409</xdr:colOff>
      <xdr:row>34</xdr:row>
      <xdr:rowOff>7326</xdr:rowOff>
    </xdr:to>
    <xdr:sp macro="" textlink="">
      <xdr:nvSpPr>
        <xdr:cNvPr id="5" name="Rectangle 4">
          <a:extLst>
            <a:ext uri="{FF2B5EF4-FFF2-40B4-BE49-F238E27FC236}">
              <a16:creationId xmlns:a16="http://schemas.microsoft.com/office/drawing/2014/main" id="{CA07B2A7-3E25-45E5-ABEB-7BFB187A6477}"/>
            </a:ext>
          </a:extLst>
        </xdr:cNvPr>
        <xdr:cNvSpPr/>
      </xdr:nvSpPr>
      <xdr:spPr>
        <a:xfrm>
          <a:off x="4037135" y="3574413"/>
          <a:ext cx="566928" cy="329091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5</xdr:col>
      <xdr:colOff>680735</xdr:colOff>
      <xdr:row>25</xdr:row>
      <xdr:rowOff>170206</xdr:rowOff>
    </xdr:from>
    <xdr:ext cx="808106" cy="218906"/>
    <xdr:sp macro="" textlink="">
      <xdr:nvSpPr>
        <xdr:cNvPr id="6" name="TextBox 5">
          <a:extLst>
            <a:ext uri="{FF2B5EF4-FFF2-40B4-BE49-F238E27FC236}">
              <a16:creationId xmlns:a16="http://schemas.microsoft.com/office/drawing/2014/main" id="{4D6FA2FD-FC06-46A5-9961-3BFFDBFEFCBA}"/>
            </a:ext>
          </a:extLst>
        </xdr:cNvPr>
        <xdr:cNvSpPr txBox="1"/>
      </xdr:nvSpPr>
      <xdr:spPr>
        <a:xfrm>
          <a:off x="6265393" y="4932706"/>
          <a:ext cx="808106"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002060"/>
              </a:solidFill>
              <a:latin typeface="Arial Black" panose="020B0A04020102020204" pitchFamily="34" charset="0"/>
            </a:rPr>
            <a:t>Real exports</a:t>
          </a:r>
        </a:p>
      </xdr:txBody>
    </xdr:sp>
    <xdr:clientData/>
  </xdr:oneCellAnchor>
  <xdr:oneCellAnchor>
    <xdr:from>
      <xdr:col>4</xdr:col>
      <xdr:colOff>143470</xdr:colOff>
      <xdr:row>32</xdr:row>
      <xdr:rowOff>183650</xdr:rowOff>
    </xdr:from>
    <xdr:ext cx="748218" cy="218906"/>
    <xdr:sp macro="" textlink="">
      <xdr:nvSpPr>
        <xdr:cNvPr id="8" name="TextBox 7">
          <a:extLst>
            <a:ext uri="{FF2B5EF4-FFF2-40B4-BE49-F238E27FC236}">
              <a16:creationId xmlns:a16="http://schemas.microsoft.com/office/drawing/2014/main" id="{0F5069B5-8225-418B-9523-A127C22C0BD4}"/>
            </a:ext>
          </a:extLst>
        </xdr:cNvPr>
        <xdr:cNvSpPr txBox="1"/>
      </xdr:nvSpPr>
      <xdr:spPr>
        <a:xfrm>
          <a:off x="4946075" y="6279650"/>
          <a:ext cx="748218"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3C719D"/>
              </a:solidFill>
              <a:latin typeface="Arial Black" panose="020B0A04020102020204" pitchFamily="34" charset="0"/>
            </a:rPr>
            <a:t>T</a:t>
          </a:r>
          <a:r>
            <a:rPr lang="en-US" altLang="zh-CN" sz="700">
              <a:solidFill>
                <a:srgbClr val="3C719D"/>
              </a:solidFill>
              <a:latin typeface="Arial Black" panose="020B0A04020102020204" pitchFamily="34" charset="0"/>
            </a:rPr>
            <a:t>rade war I</a:t>
          </a:r>
          <a:endParaRPr lang="en-US" sz="700">
            <a:solidFill>
              <a:srgbClr val="3C719D"/>
            </a:solidFill>
            <a:latin typeface="Arial Black" panose="020B0A04020102020204" pitchFamily="34" charset="0"/>
          </a:endParaRPr>
        </a:p>
      </xdr:txBody>
    </xdr:sp>
    <xdr:clientData/>
  </xdr:oneCellAnchor>
  <xdr:twoCellAnchor>
    <xdr:from>
      <xdr:col>6</xdr:col>
      <xdr:colOff>578053</xdr:colOff>
      <xdr:row>16</xdr:row>
      <xdr:rowOff>135386</xdr:rowOff>
    </xdr:from>
    <xdr:to>
      <xdr:col>7</xdr:col>
      <xdr:colOff>110290</xdr:colOff>
      <xdr:row>33</xdr:row>
      <xdr:rowOff>187799</xdr:rowOff>
    </xdr:to>
    <xdr:sp macro="" textlink="">
      <xdr:nvSpPr>
        <xdr:cNvPr id="2" name="Rectangle 1">
          <a:extLst>
            <a:ext uri="{FF2B5EF4-FFF2-40B4-BE49-F238E27FC236}">
              <a16:creationId xmlns:a16="http://schemas.microsoft.com/office/drawing/2014/main" id="{BCC63722-9929-40CD-B784-977A1986818F}"/>
            </a:ext>
          </a:extLst>
        </xdr:cNvPr>
        <xdr:cNvSpPr/>
      </xdr:nvSpPr>
      <xdr:spPr>
        <a:xfrm>
          <a:off x="6944764" y="3183386"/>
          <a:ext cx="314289" cy="329091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6</xdr:col>
      <xdr:colOff>396132</xdr:colOff>
      <xdr:row>32</xdr:row>
      <xdr:rowOff>185655</xdr:rowOff>
    </xdr:from>
    <xdr:ext cx="783163" cy="218906"/>
    <xdr:sp macro="" textlink="">
      <xdr:nvSpPr>
        <xdr:cNvPr id="3" name="TextBox 2">
          <a:extLst>
            <a:ext uri="{FF2B5EF4-FFF2-40B4-BE49-F238E27FC236}">
              <a16:creationId xmlns:a16="http://schemas.microsoft.com/office/drawing/2014/main" id="{B58E1CE2-DD34-40AE-A82F-38FFDC7C22AA}"/>
            </a:ext>
          </a:extLst>
        </xdr:cNvPr>
        <xdr:cNvSpPr txBox="1"/>
      </xdr:nvSpPr>
      <xdr:spPr>
        <a:xfrm>
          <a:off x="6762843" y="6281655"/>
          <a:ext cx="783163"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3C719D"/>
              </a:solidFill>
              <a:latin typeface="Arial Black" panose="020B0A04020102020204" pitchFamily="34" charset="0"/>
            </a:rPr>
            <a:t>T</a:t>
          </a:r>
          <a:r>
            <a:rPr lang="en-US" altLang="zh-CN" sz="700">
              <a:solidFill>
                <a:srgbClr val="3C719D"/>
              </a:solidFill>
              <a:latin typeface="Arial Black" panose="020B0A04020102020204" pitchFamily="34" charset="0"/>
            </a:rPr>
            <a:t>rade war II</a:t>
          </a:r>
          <a:endParaRPr lang="en-US" sz="700">
            <a:solidFill>
              <a:srgbClr val="3C719D"/>
            </a:solidFill>
            <a:latin typeface="Arial Black" panose="020B0A04020102020204" pitchFamily="34" charset="0"/>
          </a:endParaRPr>
        </a:p>
      </xdr:txBody>
    </xdr:sp>
    <xdr:clientData/>
  </xdr:oneCellAnchor>
</xdr:wsDr>
</file>

<file path=xl/drawings/drawing4.xml><?xml version="1.0" encoding="utf-8"?>
<c:userShapes xmlns:c="http://schemas.openxmlformats.org/drawingml/2006/chart">
  <cdr:relSizeAnchor xmlns:cdr="http://schemas.openxmlformats.org/drawingml/2006/chartDrawing">
    <cdr:from>
      <cdr:x>0.41698</cdr:x>
      <cdr:y>0.06504</cdr:y>
    </cdr:from>
    <cdr:to>
      <cdr:x>0.67344</cdr:x>
      <cdr:y>0.19777</cdr:y>
    </cdr:to>
    <cdr:sp macro="" textlink="">
      <cdr:nvSpPr>
        <cdr:cNvPr id="4" name="TextBox 3">
          <a:extLst xmlns:a="http://schemas.openxmlformats.org/drawingml/2006/main">
            <a:ext uri="{FF2B5EF4-FFF2-40B4-BE49-F238E27FC236}">
              <a16:creationId xmlns:a16="http://schemas.microsoft.com/office/drawing/2014/main" id="{88AB6E2C-FCD7-4686-BD31-A97237D0FA96}"/>
            </a:ext>
          </a:extLst>
        </cdr:cNvPr>
        <cdr:cNvSpPr txBox="1"/>
      </cdr:nvSpPr>
      <cdr:spPr>
        <a:xfrm xmlns:a="http://schemas.openxmlformats.org/drawingml/2006/main">
          <a:off x="2099584" y="240864"/>
          <a:ext cx="1291316" cy="49155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700">
              <a:solidFill>
                <a:srgbClr val="B7004F"/>
              </a:solidFill>
              <a:latin typeface="Arial Black" panose="020B0A04020102020204" pitchFamily="34" charset="0"/>
            </a:rPr>
            <a:t>Total purchase </a:t>
          </a:r>
        </a:p>
        <a:p xmlns:a="http://schemas.openxmlformats.org/drawingml/2006/main">
          <a:r>
            <a:rPr lang="en-US" sz="700">
              <a:solidFill>
                <a:srgbClr val="B7004F"/>
              </a:solidFill>
              <a:latin typeface="Arial Black" panose="020B0A04020102020204" pitchFamily="34" charset="0"/>
            </a:rPr>
            <a:t>commitment (nominal)</a:t>
          </a:r>
        </a:p>
      </cdr:txBody>
    </cdr:sp>
  </cdr:relSizeAnchor>
  <cdr:relSizeAnchor xmlns:cdr="http://schemas.openxmlformats.org/drawingml/2006/chartDrawing">
    <cdr:from>
      <cdr:x>0.25468</cdr:x>
      <cdr:y>0.27535</cdr:y>
    </cdr:from>
    <cdr:to>
      <cdr:x>0.63948</cdr:x>
      <cdr:y>0.34134</cdr:y>
    </cdr:to>
    <cdr:sp macro="" textlink="">
      <cdr:nvSpPr>
        <cdr:cNvPr id="3" name="TextBox 1">
          <a:extLst xmlns:a="http://schemas.openxmlformats.org/drawingml/2006/main">
            <a:ext uri="{FF2B5EF4-FFF2-40B4-BE49-F238E27FC236}">
              <a16:creationId xmlns:a16="http://schemas.microsoft.com/office/drawing/2014/main" id="{88543BDC-7F9F-4348-8518-905AA419EFAF}"/>
            </a:ext>
          </a:extLst>
        </cdr:cNvPr>
        <cdr:cNvSpPr txBox="1"/>
      </cdr:nvSpPr>
      <cdr:spPr>
        <a:xfrm xmlns:a="http://schemas.openxmlformats.org/drawingml/2006/main">
          <a:off x="1284076" y="1019694"/>
          <a:ext cx="1940123" cy="244382"/>
        </a:xfrm>
        <a:prstGeom xmlns:a="http://schemas.openxmlformats.org/drawingml/2006/main" prst="rect">
          <a:avLst/>
        </a:prstGeom>
        <a:noFill xmlns:a="http://schemas.openxmlformats.org/drawingml/2006/main"/>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700">
              <a:solidFill>
                <a:srgbClr val="FD9717"/>
              </a:solidFill>
              <a:latin typeface="Arial Black" panose="020B0A04020102020204" pitchFamily="34" charset="0"/>
            </a:rPr>
            <a:t>Projected purchases</a:t>
          </a:r>
          <a:r>
            <a:rPr lang="en-US" sz="700" baseline="0">
              <a:solidFill>
                <a:srgbClr val="FD9717"/>
              </a:solidFill>
              <a:latin typeface="Arial Black" panose="020B0A04020102020204" pitchFamily="34" charset="0"/>
            </a:rPr>
            <a:t> with no trade wars</a:t>
          </a:r>
          <a:endParaRPr lang="en-US" sz="700">
            <a:solidFill>
              <a:srgbClr val="FD9717"/>
            </a:solidFill>
            <a:latin typeface="Arial Black" panose="020B0A04020102020204" pitchFamily="34" charset="0"/>
          </a:endParaRPr>
        </a:p>
      </cdr:txBody>
    </cdr:sp>
  </cdr:relSizeAnchor>
  <cdr:relSizeAnchor xmlns:cdr="http://schemas.openxmlformats.org/drawingml/2006/chartDrawing">
    <cdr:from>
      <cdr:x>0.7469</cdr:x>
      <cdr:y>0.36775</cdr:y>
    </cdr:from>
    <cdr:to>
      <cdr:x>0.94402</cdr:x>
      <cdr:y>0.42686</cdr:y>
    </cdr:to>
    <cdr:sp macro="" textlink="">
      <cdr:nvSpPr>
        <cdr:cNvPr id="5" name="TextBox 2">
          <a:extLst xmlns:a="http://schemas.openxmlformats.org/drawingml/2006/main">
            <a:ext uri="{FF2B5EF4-FFF2-40B4-BE49-F238E27FC236}">
              <a16:creationId xmlns:a16="http://schemas.microsoft.com/office/drawing/2014/main" id="{9FC2A4B0-5487-4642-9C7E-F0BF0004D223}"/>
            </a:ext>
          </a:extLst>
        </cdr:cNvPr>
        <cdr:cNvSpPr txBox="1"/>
      </cdr:nvSpPr>
      <cdr:spPr>
        <a:xfrm xmlns:a="http://schemas.openxmlformats.org/drawingml/2006/main">
          <a:off x="3760779" y="1361906"/>
          <a:ext cx="992579" cy="2189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700">
              <a:solidFill>
                <a:srgbClr val="002060"/>
              </a:solidFill>
              <a:latin typeface="Arial Black" panose="020B0A04020102020204" pitchFamily="34" charset="0"/>
            </a:rPr>
            <a:t>Nominal</a:t>
          </a:r>
          <a:r>
            <a:rPr lang="en-US" sz="700" baseline="0">
              <a:solidFill>
                <a:srgbClr val="002060"/>
              </a:solidFill>
              <a:latin typeface="Arial Black" panose="020B0A04020102020204" pitchFamily="34" charset="0"/>
            </a:rPr>
            <a:t> </a:t>
          </a:r>
          <a:r>
            <a:rPr lang="en-US" sz="700">
              <a:solidFill>
                <a:srgbClr val="002060"/>
              </a:solidFill>
              <a:latin typeface="Arial Black" panose="020B0A04020102020204" pitchFamily="34" charset="0"/>
            </a:rPr>
            <a:t>exports</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1598641</xdr:colOff>
      <xdr:row>34</xdr:row>
      <xdr:rowOff>21648</xdr:rowOff>
    </xdr:from>
    <xdr:to>
      <xdr:col>3</xdr:col>
      <xdr:colOff>144068</xdr:colOff>
      <xdr:row>42</xdr:row>
      <xdr:rowOff>52128</xdr:rowOff>
    </xdr:to>
    <xdr:graphicFrame macro="">
      <xdr:nvGraphicFramePr>
        <xdr:cNvPr id="2" name="Chart 1">
          <a:extLst>
            <a:ext uri="{FF2B5EF4-FFF2-40B4-BE49-F238E27FC236}">
              <a16:creationId xmlns:a16="http://schemas.microsoft.com/office/drawing/2014/main" id="{C332BC8C-8FB6-483D-8223-7371C56EE5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615642</xdr:colOff>
      <xdr:row>23</xdr:row>
      <xdr:rowOff>26938</xdr:rowOff>
    </xdr:from>
    <xdr:to>
      <xdr:col>9</xdr:col>
      <xdr:colOff>50839</xdr:colOff>
      <xdr:row>31</xdr:row>
      <xdr:rowOff>57418</xdr:rowOff>
    </xdr:to>
    <xdr:graphicFrame macro="">
      <xdr:nvGraphicFramePr>
        <xdr:cNvPr id="27" name="Chart 26">
          <a:extLst>
            <a:ext uri="{FF2B5EF4-FFF2-40B4-BE49-F238E27FC236}">
              <a16:creationId xmlns:a16="http://schemas.microsoft.com/office/drawing/2014/main" id="{1A01546A-F948-4FD6-BDE9-7383E2E137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1630680</xdr:colOff>
      <xdr:row>23</xdr:row>
      <xdr:rowOff>18281</xdr:rowOff>
    </xdr:from>
    <xdr:to>
      <xdr:col>3</xdr:col>
      <xdr:colOff>176107</xdr:colOff>
      <xdr:row>31</xdr:row>
      <xdr:rowOff>48761</xdr:rowOff>
    </xdr:to>
    <xdr:graphicFrame macro="">
      <xdr:nvGraphicFramePr>
        <xdr:cNvPr id="30" name="Chart 29">
          <a:extLst>
            <a:ext uri="{FF2B5EF4-FFF2-40B4-BE49-F238E27FC236}">
              <a16:creationId xmlns:a16="http://schemas.microsoft.com/office/drawing/2014/main" id="{BADD8C0A-C2FC-4910-AC74-607290584E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292424</xdr:colOff>
      <xdr:row>23</xdr:row>
      <xdr:rowOff>150202</xdr:rowOff>
    </xdr:from>
    <xdr:to>
      <xdr:col>1</xdr:col>
      <xdr:colOff>869156</xdr:colOff>
      <xdr:row>30</xdr:row>
      <xdr:rowOff>76933</xdr:rowOff>
    </xdr:to>
    <xdr:sp macro="" textlink="">
      <xdr:nvSpPr>
        <xdr:cNvPr id="31" name="Rectangle 30">
          <a:extLst>
            <a:ext uri="{FF2B5EF4-FFF2-40B4-BE49-F238E27FC236}">
              <a16:creationId xmlns:a16="http://schemas.microsoft.com/office/drawing/2014/main" id="{4DE7D77E-DBBE-4F77-A916-A4C2227B8BF2}"/>
            </a:ext>
          </a:extLst>
        </xdr:cNvPr>
        <xdr:cNvSpPr/>
      </xdr:nvSpPr>
      <xdr:spPr>
        <a:xfrm>
          <a:off x="2268862" y="4531702"/>
          <a:ext cx="576732" cy="1260231"/>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585528</xdr:colOff>
      <xdr:row>22</xdr:row>
      <xdr:rowOff>178377</xdr:rowOff>
    </xdr:from>
    <xdr:to>
      <xdr:col>13</xdr:col>
      <xdr:colOff>678526</xdr:colOff>
      <xdr:row>31</xdr:row>
      <xdr:rowOff>18357</xdr:rowOff>
    </xdr:to>
    <xdr:graphicFrame macro="">
      <xdr:nvGraphicFramePr>
        <xdr:cNvPr id="23" name="Chart 22">
          <a:extLst>
            <a:ext uri="{FF2B5EF4-FFF2-40B4-BE49-F238E27FC236}">
              <a16:creationId xmlns:a16="http://schemas.microsoft.com/office/drawing/2014/main" id="{FB3CDEA8-702A-4C4F-AE24-695074302A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638348</xdr:colOff>
      <xdr:row>34</xdr:row>
      <xdr:rowOff>66675</xdr:rowOff>
    </xdr:from>
    <xdr:to>
      <xdr:col>14</xdr:col>
      <xdr:colOff>29960</xdr:colOff>
      <xdr:row>42</xdr:row>
      <xdr:rowOff>97155</xdr:rowOff>
    </xdr:to>
    <xdr:graphicFrame macro="">
      <xdr:nvGraphicFramePr>
        <xdr:cNvPr id="26" name="Chart 25">
          <a:extLst>
            <a:ext uri="{FF2B5EF4-FFF2-40B4-BE49-F238E27FC236}">
              <a16:creationId xmlns:a16="http://schemas.microsoft.com/office/drawing/2014/main" id="{97EAE065-38A3-429E-A978-EFDBF972EE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1</xdr:col>
      <xdr:colOff>1389421</xdr:colOff>
      <xdr:row>25</xdr:row>
      <xdr:rowOff>152929</xdr:rowOff>
    </xdr:from>
    <xdr:ext cx="629981" cy="182807"/>
    <xdr:sp macro="" textlink="">
      <xdr:nvSpPr>
        <xdr:cNvPr id="3" name="TextBox 2">
          <a:extLst>
            <a:ext uri="{FF2B5EF4-FFF2-40B4-BE49-F238E27FC236}">
              <a16:creationId xmlns:a16="http://schemas.microsoft.com/office/drawing/2014/main" id="{48C7BF02-E7D2-459F-BC2A-286AC4DEC7EF}"/>
            </a:ext>
          </a:extLst>
        </xdr:cNvPr>
        <xdr:cNvSpPr txBox="1"/>
      </xdr:nvSpPr>
      <xdr:spPr>
        <a:xfrm>
          <a:off x="3067286" y="4915429"/>
          <a:ext cx="629981" cy="1828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500">
              <a:solidFill>
                <a:srgbClr val="002060"/>
              </a:solidFill>
              <a:latin typeface="Arial Black" panose="020B0A04020102020204" pitchFamily="34" charset="0"/>
            </a:rPr>
            <a:t>Real exports</a:t>
          </a:r>
        </a:p>
      </xdr:txBody>
    </xdr:sp>
    <xdr:clientData/>
  </xdr:oneCellAnchor>
  <xdr:twoCellAnchor>
    <xdr:from>
      <xdr:col>5</xdr:col>
      <xdr:colOff>7101</xdr:colOff>
      <xdr:row>34</xdr:row>
      <xdr:rowOff>78798</xdr:rowOff>
    </xdr:from>
    <xdr:to>
      <xdr:col>9</xdr:col>
      <xdr:colOff>108758</xdr:colOff>
      <xdr:row>42</xdr:row>
      <xdr:rowOff>109278</xdr:rowOff>
    </xdr:to>
    <xdr:graphicFrame macro="">
      <xdr:nvGraphicFramePr>
        <xdr:cNvPr id="4" name="Chart 3">
          <a:extLst>
            <a:ext uri="{FF2B5EF4-FFF2-40B4-BE49-F238E27FC236}">
              <a16:creationId xmlns:a16="http://schemas.microsoft.com/office/drawing/2014/main" id="{9708E679-2BA4-6859-D653-2A6515270C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235449</xdr:colOff>
      <xdr:row>23</xdr:row>
      <xdr:rowOff>125184</xdr:rowOff>
    </xdr:from>
    <xdr:to>
      <xdr:col>2</xdr:col>
      <xdr:colOff>498231</xdr:colOff>
      <xdr:row>30</xdr:row>
      <xdr:rowOff>56081</xdr:rowOff>
    </xdr:to>
    <xdr:sp macro="" textlink="">
      <xdr:nvSpPr>
        <xdr:cNvPr id="7" name="Rectangle 6">
          <a:extLst>
            <a:ext uri="{FF2B5EF4-FFF2-40B4-BE49-F238E27FC236}">
              <a16:creationId xmlns:a16="http://schemas.microsoft.com/office/drawing/2014/main" id="{9907C790-DD59-40A0-8A20-3C0A6CEDCD24}"/>
            </a:ext>
          </a:extLst>
        </xdr:cNvPr>
        <xdr:cNvSpPr/>
      </xdr:nvSpPr>
      <xdr:spPr>
        <a:xfrm>
          <a:off x="4088258" y="4555914"/>
          <a:ext cx="262782" cy="1279380"/>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1</xdr:col>
      <xdr:colOff>274820</xdr:colOff>
      <xdr:row>29</xdr:row>
      <xdr:rowOff>28026</xdr:rowOff>
    </xdr:from>
    <xdr:ext cx="587148" cy="182807"/>
    <xdr:sp macro="" textlink="">
      <xdr:nvSpPr>
        <xdr:cNvPr id="14" name="TextBox 13">
          <a:extLst>
            <a:ext uri="{FF2B5EF4-FFF2-40B4-BE49-F238E27FC236}">
              <a16:creationId xmlns:a16="http://schemas.microsoft.com/office/drawing/2014/main" id="{D11D50E0-3194-43A1-9B4E-9F43DB321E4B}"/>
            </a:ext>
          </a:extLst>
        </xdr:cNvPr>
        <xdr:cNvSpPr txBox="1"/>
      </xdr:nvSpPr>
      <xdr:spPr>
        <a:xfrm>
          <a:off x="2244033" y="5614599"/>
          <a:ext cx="587148" cy="1828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500">
              <a:solidFill>
                <a:srgbClr val="3C719D"/>
              </a:solidFill>
              <a:latin typeface="Arial Black" panose="020B0A04020102020204" pitchFamily="34" charset="0"/>
            </a:rPr>
            <a:t>T</a:t>
          </a:r>
          <a:r>
            <a:rPr lang="en-US" altLang="zh-CN" sz="500">
              <a:solidFill>
                <a:srgbClr val="3C719D"/>
              </a:solidFill>
              <a:latin typeface="Arial Black" panose="020B0A04020102020204" pitchFamily="34" charset="0"/>
            </a:rPr>
            <a:t>rade war I</a:t>
          </a:r>
          <a:endParaRPr lang="en-US" sz="500">
            <a:solidFill>
              <a:srgbClr val="3C719D"/>
            </a:solidFill>
            <a:latin typeface="Arial Black" panose="020B0A04020102020204" pitchFamily="34" charset="0"/>
          </a:endParaRPr>
        </a:p>
      </xdr:txBody>
    </xdr:sp>
    <xdr:clientData/>
  </xdr:oneCellAnchor>
  <xdr:oneCellAnchor>
    <xdr:from>
      <xdr:col>2</xdr:col>
      <xdr:colOff>231869</xdr:colOff>
      <xdr:row>29</xdr:row>
      <xdr:rowOff>32055</xdr:rowOff>
    </xdr:from>
    <xdr:ext cx="612091" cy="182807"/>
    <xdr:sp macro="" textlink="">
      <xdr:nvSpPr>
        <xdr:cNvPr id="15" name="TextBox 14">
          <a:extLst>
            <a:ext uri="{FF2B5EF4-FFF2-40B4-BE49-F238E27FC236}">
              <a16:creationId xmlns:a16="http://schemas.microsoft.com/office/drawing/2014/main" id="{2786995B-E63D-4BB0-8C09-FD4275075E70}"/>
            </a:ext>
          </a:extLst>
        </xdr:cNvPr>
        <xdr:cNvSpPr txBox="1"/>
      </xdr:nvSpPr>
      <xdr:spPr>
        <a:xfrm>
          <a:off x="4084678" y="5618628"/>
          <a:ext cx="612091" cy="1828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500">
              <a:solidFill>
                <a:srgbClr val="3C719D"/>
              </a:solidFill>
              <a:latin typeface="Arial Black" panose="020B0A04020102020204" pitchFamily="34" charset="0"/>
            </a:rPr>
            <a:t>T</a:t>
          </a:r>
          <a:r>
            <a:rPr lang="en-US" altLang="zh-CN" sz="500">
              <a:solidFill>
                <a:srgbClr val="3C719D"/>
              </a:solidFill>
              <a:latin typeface="Arial Black" panose="020B0A04020102020204" pitchFamily="34" charset="0"/>
            </a:rPr>
            <a:t>rade war II</a:t>
          </a:r>
          <a:endParaRPr lang="en-US" sz="500">
            <a:solidFill>
              <a:srgbClr val="3C719D"/>
            </a:solidFill>
            <a:latin typeface="Arial Black" panose="020B0A04020102020204" pitchFamily="34" charset="0"/>
          </a:endParaRPr>
        </a:p>
      </xdr:txBody>
    </xdr:sp>
    <xdr:clientData/>
  </xdr:oneCellAnchor>
  <xdr:twoCellAnchor>
    <xdr:from>
      <xdr:col>2</xdr:col>
      <xdr:colOff>190500</xdr:colOff>
      <xdr:row>34</xdr:row>
      <xdr:rowOff>127708</xdr:rowOff>
    </xdr:from>
    <xdr:to>
      <xdr:col>2</xdr:col>
      <xdr:colOff>468924</xdr:colOff>
      <xdr:row>41</xdr:row>
      <xdr:rowOff>58605</xdr:rowOff>
    </xdr:to>
    <xdr:sp macro="" textlink="">
      <xdr:nvSpPr>
        <xdr:cNvPr id="17" name="Rectangle 16">
          <a:extLst>
            <a:ext uri="{FF2B5EF4-FFF2-40B4-BE49-F238E27FC236}">
              <a16:creationId xmlns:a16="http://schemas.microsoft.com/office/drawing/2014/main" id="{42C7A166-0996-4ECE-96E1-F2C0D627EA8E}"/>
            </a:ext>
          </a:extLst>
        </xdr:cNvPr>
        <xdr:cNvSpPr/>
      </xdr:nvSpPr>
      <xdr:spPr>
        <a:xfrm>
          <a:off x="3751385" y="6604708"/>
          <a:ext cx="278424"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464496</xdr:colOff>
      <xdr:row>23</xdr:row>
      <xdr:rowOff>96320</xdr:rowOff>
    </xdr:from>
    <xdr:to>
      <xdr:col>11</xdr:col>
      <xdr:colOff>331770</xdr:colOff>
      <xdr:row>29</xdr:row>
      <xdr:rowOff>190746</xdr:rowOff>
    </xdr:to>
    <xdr:sp macro="" textlink="">
      <xdr:nvSpPr>
        <xdr:cNvPr id="35" name="Rectangle 34">
          <a:extLst>
            <a:ext uri="{FF2B5EF4-FFF2-40B4-BE49-F238E27FC236}">
              <a16:creationId xmlns:a16="http://schemas.microsoft.com/office/drawing/2014/main" id="{A6E4B49F-581B-4E8A-B8EE-042CFAAAF725}"/>
            </a:ext>
          </a:extLst>
        </xdr:cNvPr>
        <xdr:cNvSpPr/>
      </xdr:nvSpPr>
      <xdr:spPr>
        <a:xfrm>
          <a:off x="9368766" y="4527050"/>
          <a:ext cx="509408" cy="1250269"/>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212481</xdr:colOff>
      <xdr:row>23</xdr:row>
      <xdr:rowOff>146941</xdr:rowOff>
    </xdr:from>
    <xdr:to>
      <xdr:col>8</xdr:col>
      <xdr:colOff>491727</xdr:colOff>
      <xdr:row>30</xdr:row>
      <xdr:rowOff>77838</xdr:rowOff>
    </xdr:to>
    <xdr:sp macro="" textlink="">
      <xdr:nvSpPr>
        <xdr:cNvPr id="37" name="Rectangle 36">
          <a:extLst>
            <a:ext uri="{FF2B5EF4-FFF2-40B4-BE49-F238E27FC236}">
              <a16:creationId xmlns:a16="http://schemas.microsoft.com/office/drawing/2014/main" id="{5B12FABF-189A-4132-B377-71762BA3083F}"/>
            </a:ext>
          </a:extLst>
        </xdr:cNvPr>
        <xdr:cNvSpPr/>
      </xdr:nvSpPr>
      <xdr:spPr>
        <a:xfrm>
          <a:off x="7510096" y="4528441"/>
          <a:ext cx="279246" cy="12643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278258</xdr:colOff>
      <xdr:row>34</xdr:row>
      <xdr:rowOff>180278</xdr:rowOff>
    </xdr:from>
    <xdr:to>
      <xdr:col>8</xdr:col>
      <xdr:colOff>534866</xdr:colOff>
      <xdr:row>41</xdr:row>
      <xdr:rowOff>111175</xdr:rowOff>
    </xdr:to>
    <xdr:sp macro="" textlink="">
      <xdr:nvSpPr>
        <xdr:cNvPr id="38" name="Rectangle 37">
          <a:extLst>
            <a:ext uri="{FF2B5EF4-FFF2-40B4-BE49-F238E27FC236}">
              <a16:creationId xmlns:a16="http://schemas.microsoft.com/office/drawing/2014/main" id="{7EBDF1D6-B486-40D5-93D6-629C7384FE71}"/>
            </a:ext>
          </a:extLst>
        </xdr:cNvPr>
        <xdr:cNvSpPr/>
      </xdr:nvSpPr>
      <xdr:spPr>
        <a:xfrm>
          <a:off x="7898258" y="6730053"/>
          <a:ext cx="256608" cy="1279380"/>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224747</xdr:colOff>
      <xdr:row>23</xdr:row>
      <xdr:rowOff>118366</xdr:rowOff>
    </xdr:from>
    <xdr:to>
      <xdr:col>13</xdr:col>
      <xdr:colOff>476249</xdr:colOff>
      <xdr:row>29</xdr:row>
      <xdr:rowOff>168520</xdr:rowOff>
    </xdr:to>
    <xdr:sp macro="" textlink="">
      <xdr:nvSpPr>
        <xdr:cNvPr id="39" name="Rectangle 38">
          <a:extLst>
            <a:ext uri="{FF2B5EF4-FFF2-40B4-BE49-F238E27FC236}">
              <a16:creationId xmlns:a16="http://schemas.microsoft.com/office/drawing/2014/main" id="{1BE09ED6-E792-43F9-826D-D3F3C49FAB71}"/>
            </a:ext>
          </a:extLst>
        </xdr:cNvPr>
        <xdr:cNvSpPr/>
      </xdr:nvSpPr>
      <xdr:spPr>
        <a:xfrm>
          <a:off x="11055421" y="4549096"/>
          <a:ext cx="251502" cy="1205997"/>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278259</xdr:colOff>
      <xdr:row>34</xdr:row>
      <xdr:rowOff>181468</xdr:rowOff>
    </xdr:from>
    <xdr:to>
      <xdr:col>13</xdr:col>
      <xdr:colOff>534865</xdr:colOff>
      <xdr:row>41</xdr:row>
      <xdr:rowOff>112365</xdr:rowOff>
    </xdr:to>
    <xdr:sp macro="" textlink="">
      <xdr:nvSpPr>
        <xdr:cNvPr id="40" name="Rectangle 39">
          <a:extLst>
            <a:ext uri="{FF2B5EF4-FFF2-40B4-BE49-F238E27FC236}">
              <a16:creationId xmlns:a16="http://schemas.microsoft.com/office/drawing/2014/main" id="{5F940531-A7EA-490F-92BB-21F6DDAE64FB}"/>
            </a:ext>
          </a:extLst>
        </xdr:cNvPr>
        <xdr:cNvSpPr/>
      </xdr:nvSpPr>
      <xdr:spPr>
        <a:xfrm>
          <a:off x="11108933" y="6731243"/>
          <a:ext cx="256606" cy="1279380"/>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509874</xdr:colOff>
      <xdr:row>23</xdr:row>
      <xdr:rowOff>141697</xdr:rowOff>
    </xdr:from>
    <xdr:to>
      <xdr:col>6</xdr:col>
      <xdr:colOff>377148</xdr:colOff>
      <xdr:row>30</xdr:row>
      <xdr:rowOff>43483</xdr:rowOff>
    </xdr:to>
    <xdr:sp macro="" textlink="">
      <xdr:nvSpPr>
        <xdr:cNvPr id="5" name="Rectangle 4">
          <a:extLst>
            <a:ext uri="{FF2B5EF4-FFF2-40B4-BE49-F238E27FC236}">
              <a16:creationId xmlns:a16="http://schemas.microsoft.com/office/drawing/2014/main" id="{16356E99-26D8-4E30-B5C5-F5F795E62FD1}"/>
            </a:ext>
          </a:extLst>
        </xdr:cNvPr>
        <xdr:cNvSpPr/>
      </xdr:nvSpPr>
      <xdr:spPr>
        <a:xfrm>
          <a:off x="6203470" y="4572427"/>
          <a:ext cx="509408" cy="1250269"/>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509874</xdr:colOff>
      <xdr:row>34</xdr:row>
      <xdr:rowOff>184506</xdr:rowOff>
    </xdr:from>
    <xdr:to>
      <xdr:col>11</xdr:col>
      <xdr:colOff>377148</xdr:colOff>
      <xdr:row>41</xdr:row>
      <xdr:rowOff>86292</xdr:rowOff>
    </xdr:to>
    <xdr:sp macro="" textlink="">
      <xdr:nvSpPr>
        <xdr:cNvPr id="6" name="Rectangle 5">
          <a:extLst>
            <a:ext uri="{FF2B5EF4-FFF2-40B4-BE49-F238E27FC236}">
              <a16:creationId xmlns:a16="http://schemas.microsoft.com/office/drawing/2014/main" id="{DC49E2C3-6799-45BF-AB49-7365A9EE3D19}"/>
            </a:ext>
          </a:extLst>
        </xdr:cNvPr>
        <xdr:cNvSpPr/>
      </xdr:nvSpPr>
      <xdr:spPr>
        <a:xfrm>
          <a:off x="9414144" y="6734281"/>
          <a:ext cx="509408" cy="1250269"/>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544549</xdr:colOff>
      <xdr:row>35</xdr:row>
      <xdr:rowOff>5137</xdr:rowOff>
    </xdr:from>
    <xdr:to>
      <xdr:col>6</xdr:col>
      <xdr:colOff>411823</xdr:colOff>
      <xdr:row>41</xdr:row>
      <xdr:rowOff>99564</xdr:rowOff>
    </xdr:to>
    <xdr:sp macro="" textlink="">
      <xdr:nvSpPr>
        <xdr:cNvPr id="8" name="Rectangle 7">
          <a:extLst>
            <a:ext uri="{FF2B5EF4-FFF2-40B4-BE49-F238E27FC236}">
              <a16:creationId xmlns:a16="http://schemas.microsoft.com/office/drawing/2014/main" id="{EEB4A3F2-2EDD-43E8-8E84-C1C3DF295354}"/>
            </a:ext>
          </a:extLst>
        </xdr:cNvPr>
        <xdr:cNvSpPr/>
      </xdr:nvSpPr>
      <xdr:spPr>
        <a:xfrm>
          <a:off x="6238145" y="6747553"/>
          <a:ext cx="509408" cy="1250269"/>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258158</xdr:colOff>
      <xdr:row>34</xdr:row>
      <xdr:rowOff>114728</xdr:rowOff>
    </xdr:from>
    <xdr:to>
      <xdr:col>1</xdr:col>
      <xdr:colOff>767566</xdr:colOff>
      <xdr:row>41</xdr:row>
      <xdr:rowOff>16514</xdr:rowOff>
    </xdr:to>
    <xdr:sp macro="" textlink="">
      <xdr:nvSpPr>
        <xdr:cNvPr id="9" name="Rectangle 8">
          <a:extLst>
            <a:ext uri="{FF2B5EF4-FFF2-40B4-BE49-F238E27FC236}">
              <a16:creationId xmlns:a16="http://schemas.microsoft.com/office/drawing/2014/main" id="{7C05B418-BAB5-43CD-8E84-BCCE9690EAE5}"/>
            </a:ext>
          </a:extLst>
        </xdr:cNvPr>
        <xdr:cNvSpPr/>
      </xdr:nvSpPr>
      <xdr:spPr>
        <a:xfrm>
          <a:off x="2227371" y="6664503"/>
          <a:ext cx="509408" cy="1250269"/>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9525</xdr:colOff>
      <xdr:row>16</xdr:row>
      <xdr:rowOff>38100</xdr:rowOff>
    </xdr:from>
    <xdr:to>
      <xdr:col>7</xdr:col>
      <xdr:colOff>345269</xdr:colOff>
      <xdr:row>35</xdr:row>
      <xdr:rowOff>85977</xdr:rowOff>
    </xdr:to>
    <xdr:graphicFrame macro="">
      <xdr:nvGraphicFramePr>
        <xdr:cNvPr id="3" name="Chart 2">
          <a:extLst>
            <a:ext uri="{FF2B5EF4-FFF2-40B4-BE49-F238E27FC236}">
              <a16:creationId xmlns:a16="http://schemas.microsoft.com/office/drawing/2014/main" id="{B975B18B-85A3-44AE-8540-B67EEA17D7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184918</xdr:colOff>
      <xdr:row>16</xdr:row>
      <xdr:rowOff>172191</xdr:rowOff>
    </xdr:from>
    <xdr:to>
      <xdr:col>4</xdr:col>
      <xdr:colOff>747183</xdr:colOff>
      <xdr:row>34</xdr:row>
      <xdr:rowOff>3552</xdr:rowOff>
    </xdr:to>
    <xdr:sp macro="" textlink="">
      <xdr:nvSpPr>
        <xdr:cNvPr id="4" name="Rectangle 3">
          <a:extLst>
            <a:ext uri="{FF2B5EF4-FFF2-40B4-BE49-F238E27FC236}">
              <a16:creationId xmlns:a16="http://schemas.microsoft.com/office/drawing/2014/main" id="{859A1171-542D-4B5F-B0BB-04BBCD30B9B6}"/>
            </a:ext>
          </a:extLst>
        </xdr:cNvPr>
        <xdr:cNvSpPr/>
      </xdr:nvSpPr>
      <xdr:spPr>
        <a:xfrm>
          <a:off x="3975868" y="3601191"/>
          <a:ext cx="562265" cy="3260361"/>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1</xdr:col>
      <xdr:colOff>675255</xdr:colOff>
      <xdr:row>23</xdr:row>
      <xdr:rowOff>88694</xdr:rowOff>
    </xdr:from>
    <xdr:ext cx="992579" cy="218906"/>
    <xdr:sp macro="" textlink="">
      <xdr:nvSpPr>
        <xdr:cNvPr id="5" name="TextBox 4">
          <a:extLst>
            <a:ext uri="{FF2B5EF4-FFF2-40B4-BE49-F238E27FC236}">
              <a16:creationId xmlns:a16="http://schemas.microsoft.com/office/drawing/2014/main" id="{5FF6BFD9-8EE1-4C75-ACEB-F4870567A467}"/>
            </a:ext>
          </a:extLst>
        </xdr:cNvPr>
        <xdr:cNvSpPr txBox="1"/>
      </xdr:nvSpPr>
      <xdr:spPr>
        <a:xfrm>
          <a:off x="2979965" y="4391953"/>
          <a:ext cx="992579"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002060"/>
              </a:solidFill>
              <a:latin typeface="Arial Black" panose="020B0A04020102020204" pitchFamily="34" charset="0"/>
            </a:rPr>
            <a:t>Nominal exports</a:t>
          </a:r>
        </a:p>
      </xdr:txBody>
    </xdr:sp>
    <xdr:clientData/>
  </xdr:oneCellAnchor>
  <xdr:oneCellAnchor>
    <xdr:from>
      <xdr:col>4</xdr:col>
      <xdr:colOff>107340</xdr:colOff>
      <xdr:row>32</xdr:row>
      <xdr:rowOff>144611</xdr:rowOff>
    </xdr:from>
    <xdr:ext cx="748218" cy="218906"/>
    <xdr:sp macro="" textlink="">
      <xdr:nvSpPr>
        <xdr:cNvPr id="7" name="TextBox 6">
          <a:extLst>
            <a:ext uri="{FF2B5EF4-FFF2-40B4-BE49-F238E27FC236}">
              <a16:creationId xmlns:a16="http://schemas.microsoft.com/office/drawing/2014/main" id="{CBD925DA-B1E8-4C2F-865D-95EC2B462DE3}"/>
            </a:ext>
          </a:extLst>
        </xdr:cNvPr>
        <xdr:cNvSpPr txBox="1"/>
      </xdr:nvSpPr>
      <xdr:spPr>
        <a:xfrm>
          <a:off x="4759282" y="6131754"/>
          <a:ext cx="748218"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3C719D"/>
              </a:solidFill>
              <a:latin typeface="Arial Black" panose="020B0A04020102020204" pitchFamily="34" charset="0"/>
            </a:rPr>
            <a:t>T</a:t>
          </a:r>
          <a:r>
            <a:rPr lang="en-US" altLang="zh-CN" sz="700">
              <a:solidFill>
                <a:srgbClr val="3C719D"/>
              </a:solidFill>
              <a:latin typeface="Arial Black" panose="020B0A04020102020204" pitchFamily="34" charset="0"/>
            </a:rPr>
            <a:t>rade war I</a:t>
          </a:r>
          <a:endParaRPr lang="en-US" sz="700">
            <a:solidFill>
              <a:srgbClr val="3C719D"/>
            </a:solidFill>
            <a:latin typeface="Arial Black" panose="020B0A04020102020204" pitchFamily="34" charset="0"/>
          </a:endParaRPr>
        </a:p>
      </xdr:txBody>
    </xdr:sp>
    <xdr:clientData/>
  </xdr:oneCellAnchor>
  <xdr:oneCellAnchor>
    <xdr:from>
      <xdr:col>2</xdr:col>
      <xdr:colOff>222137</xdr:colOff>
      <xdr:row>27</xdr:row>
      <xdr:rowOff>154008</xdr:rowOff>
    </xdr:from>
    <xdr:ext cx="808106" cy="218906"/>
    <xdr:sp macro="" textlink="">
      <xdr:nvSpPr>
        <xdr:cNvPr id="2" name="TextBox 1">
          <a:extLst>
            <a:ext uri="{FF2B5EF4-FFF2-40B4-BE49-F238E27FC236}">
              <a16:creationId xmlns:a16="http://schemas.microsoft.com/office/drawing/2014/main" id="{71B5CEED-5CBC-45FF-AE3C-582B5A5B10C3}"/>
            </a:ext>
          </a:extLst>
        </xdr:cNvPr>
        <xdr:cNvSpPr txBox="1"/>
      </xdr:nvSpPr>
      <xdr:spPr>
        <a:xfrm>
          <a:off x="3309258" y="5205660"/>
          <a:ext cx="808106"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002060"/>
              </a:solidFill>
              <a:latin typeface="Arial Black" panose="020B0A04020102020204" pitchFamily="34" charset="0"/>
            </a:rPr>
            <a:t>Real exports</a:t>
          </a:r>
        </a:p>
      </xdr:txBody>
    </xdr:sp>
    <xdr:clientData/>
  </xdr:oneCellAnchor>
  <xdr:twoCellAnchor>
    <xdr:from>
      <xdr:col>6</xdr:col>
      <xdr:colOff>549607</xdr:colOff>
      <xdr:row>16</xdr:row>
      <xdr:rowOff>182396</xdr:rowOff>
    </xdr:from>
    <xdr:to>
      <xdr:col>7</xdr:col>
      <xdr:colOff>59531</xdr:colOff>
      <xdr:row>34</xdr:row>
      <xdr:rowOff>13757</xdr:rowOff>
    </xdr:to>
    <xdr:sp macro="" textlink="">
      <xdr:nvSpPr>
        <xdr:cNvPr id="11" name="Rectangle 10">
          <a:extLst>
            <a:ext uri="{FF2B5EF4-FFF2-40B4-BE49-F238E27FC236}">
              <a16:creationId xmlns:a16="http://schemas.microsoft.com/office/drawing/2014/main" id="{E6443C1F-FF24-4DA8-9649-C336C1D78181}"/>
            </a:ext>
          </a:extLst>
        </xdr:cNvPr>
        <xdr:cNvSpPr/>
      </xdr:nvSpPr>
      <xdr:spPr>
        <a:xfrm>
          <a:off x="6766370" y="3175967"/>
          <a:ext cx="292335" cy="3199129"/>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6</xdr:col>
      <xdr:colOff>472029</xdr:colOff>
      <xdr:row>32</xdr:row>
      <xdr:rowOff>154816</xdr:rowOff>
    </xdr:from>
    <xdr:ext cx="783163" cy="218906"/>
    <xdr:sp macro="" textlink="">
      <xdr:nvSpPr>
        <xdr:cNvPr id="12" name="TextBox 11">
          <a:extLst>
            <a:ext uri="{FF2B5EF4-FFF2-40B4-BE49-F238E27FC236}">
              <a16:creationId xmlns:a16="http://schemas.microsoft.com/office/drawing/2014/main" id="{AFD430D7-0B45-4AF2-A7EB-99A4057FE351}"/>
            </a:ext>
          </a:extLst>
        </xdr:cNvPr>
        <xdr:cNvSpPr txBox="1"/>
      </xdr:nvSpPr>
      <xdr:spPr>
        <a:xfrm>
          <a:off x="6688792" y="6141959"/>
          <a:ext cx="783163"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3C719D"/>
              </a:solidFill>
              <a:latin typeface="Arial Black" panose="020B0A04020102020204" pitchFamily="34" charset="0"/>
            </a:rPr>
            <a:t>T</a:t>
          </a:r>
          <a:r>
            <a:rPr lang="en-US" altLang="zh-CN" sz="700">
              <a:solidFill>
                <a:srgbClr val="3C719D"/>
              </a:solidFill>
              <a:latin typeface="Arial Black" panose="020B0A04020102020204" pitchFamily="34" charset="0"/>
            </a:rPr>
            <a:t>rade war II</a:t>
          </a:r>
          <a:endParaRPr lang="en-US" sz="700">
            <a:solidFill>
              <a:srgbClr val="3C719D"/>
            </a:solidFill>
            <a:latin typeface="Arial Black" panose="020B0A04020102020204" pitchFamily="34" charset="0"/>
          </a:endParaRPr>
        </a:p>
      </xdr:txBody>
    </xdr:sp>
    <xdr:clientData/>
  </xdr:oneCellAnchor>
</xdr:wsDr>
</file>

<file path=xl/drawings/drawing7.xml><?xml version="1.0" encoding="utf-8"?>
<c:userShapes xmlns:c="http://schemas.openxmlformats.org/drawingml/2006/chart">
  <cdr:relSizeAnchor xmlns:cdr="http://schemas.openxmlformats.org/drawingml/2006/chartDrawing">
    <cdr:from>
      <cdr:x>0.44591</cdr:x>
      <cdr:y>0.15894</cdr:y>
    </cdr:from>
    <cdr:to>
      <cdr:x>0.71326</cdr:x>
      <cdr:y>0.27269</cdr:y>
    </cdr:to>
    <cdr:sp macro="" textlink="">
      <cdr:nvSpPr>
        <cdr:cNvPr id="4" name="TextBox 3">
          <a:extLst xmlns:a="http://schemas.openxmlformats.org/drawingml/2006/main">
            <a:ext uri="{FF2B5EF4-FFF2-40B4-BE49-F238E27FC236}">
              <a16:creationId xmlns:a16="http://schemas.microsoft.com/office/drawing/2014/main" id="{88AB6E2C-FCD7-4686-BD31-A97237D0FA96}"/>
            </a:ext>
          </a:extLst>
        </cdr:cNvPr>
        <cdr:cNvSpPr txBox="1"/>
      </cdr:nvSpPr>
      <cdr:spPr>
        <a:xfrm xmlns:a="http://schemas.openxmlformats.org/drawingml/2006/main">
          <a:off x="2243024" y="572623"/>
          <a:ext cx="1344839" cy="40981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700">
              <a:solidFill>
                <a:srgbClr val="B7004F"/>
              </a:solidFill>
              <a:latin typeface="Arial Black" panose="020B0A04020102020204" pitchFamily="34" charset="0"/>
            </a:rPr>
            <a:t>Total purchase </a:t>
          </a:r>
        </a:p>
        <a:p xmlns:a="http://schemas.openxmlformats.org/drawingml/2006/main">
          <a:r>
            <a:rPr lang="en-US" sz="700">
              <a:solidFill>
                <a:srgbClr val="B7004F"/>
              </a:solidFill>
              <a:latin typeface="Arial Black" panose="020B0A04020102020204" pitchFamily="34" charset="0"/>
            </a:rPr>
            <a:t>commitment (nominal)</a:t>
          </a:r>
        </a:p>
      </cdr:txBody>
    </cdr:sp>
  </cdr:relSizeAnchor>
  <cdr:relSizeAnchor xmlns:cdr="http://schemas.openxmlformats.org/drawingml/2006/chartDrawing">
    <cdr:from>
      <cdr:x>0.2501</cdr:x>
      <cdr:y>0.29457</cdr:y>
    </cdr:from>
    <cdr:to>
      <cdr:x>0.58477</cdr:x>
      <cdr:y>0.36056</cdr:y>
    </cdr:to>
    <cdr:sp macro="" textlink="">
      <cdr:nvSpPr>
        <cdr:cNvPr id="3" name="TextBox 1">
          <a:extLst xmlns:a="http://schemas.openxmlformats.org/drawingml/2006/main">
            <a:ext uri="{FF2B5EF4-FFF2-40B4-BE49-F238E27FC236}">
              <a16:creationId xmlns:a16="http://schemas.microsoft.com/office/drawing/2014/main" id="{88543BDC-7F9F-4348-8518-905AA419EFAF}"/>
            </a:ext>
          </a:extLst>
        </cdr:cNvPr>
        <cdr:cNvSpPr txBox="1"/>
      </cdr:nvSpPr>
      <cdr:spPr>
        <a:xfrm xmlns:a="http://schemas.openxmlformats.org/drawingml/2006/main">
          <a:off x="1258079" y="1061253"/>
          <a:ext cx="1683445" cy="237745"/>
        </a:xfrm>
        <a:prstGeom xmlns:a="http://schemas.openxmlformats.org/drawingml/2006/main" prst="rect">
          <a:avLst/>
        </a:prstGeom>
        <a:noFill xmlns:a="http://schemas.openxmlformats.org/drawingml/2006/main"/>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700">
              <a:solidFill>
                <a:srgbClr val="FD9717"/>
              </a:solidFill>
              <a:latin typeface="Arial Black" panose="020B0A04020102020204" pitchFamily="34" charset="0"/>
            </a:rPr>
            <a:t>Projected purchases</a:t>
          </a:r>
          <a:r>
            <a:rPr lang="en-US" sz="700" baseline="0">
              <a:solidFill>
                <a:srgbClr val="FD9717"/>
              </a:solidFill>
              <a:latin typeface="Arial Black" panose="020B0A04020102020204" pitchFamily="34" charset="0"/>
            </a:rPr>
            <a:t> with no trade wars</a:t>
          </a:r>
          <a:endParaRPr lang="en-US" sz="700">
            <a:solidFill>
              <a:srgbClr val="FD9717"/>
            </a:solidFill>
            <a:latin typeface="Arial Black" panose="020B0A04020102020204" pitchFamily="34" charset="0"/>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8</xdr:col>
      <xdr:colOff>682625</xdr:colOff>
      <xdr:row>32</xdr:row>
      <xdr:rowOff>24341</xdr:rowOff>
    </xdr:from>
    <xdr:to>
      <xdr:col>12</xdr:col>
      <xdr:colOff>582719</xdr:colOff>
      <xdr:row>40</xdr:row>
      <xdr:rowOff>54821</xdr:rowOff>
    </xdr:to>
    <xdr:graphicFrame macro="">
      <xdr:nvGraphicFramePr>
        <xdr:cNvPr id="12" name="Chart 11">
          <a:extLst>
            <a:ext uri="{FF2B5EF4-FFF2-40B4-BE49-F238E27FC236}">
              <a16:creationId xmlns:a16="http://schemas.microsoft.com/office/drawing/2014/main" id="{FE49B281-F6D4-4D07-B3EA-919C87A040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10583</xdr:colOff>
      <xdr:row>31</xdr:row>
      <xdr:rowOff>177800</xdr:rowOff>
    </xdr:from>
    <xdr:to>
      <xdr:col>3</xdr:col>
      <xdr:colOff>78952</xdr:colOff>
      <xdr:row>40</xdr:row>
      <xdr:rowOff>17780</xdr:rowOff>
    </xdr:to>
    <xdr:graphicFrame macro="">
      <xdr:nvGraphicFramePr>
        <xdr:cNvPr id="15" name="Chart 14">
          <a:extLst>
            <a:ext uri="{FF2B5EF4-FFF2-40B4-BE49-F238E27FC236}">
              <a16:creationId xmlns:a16="http://schemas.microsoft.com/office/drawing/2014/main" id="{90D36CB9-6D86-44B4-BD47-9B695C1BB5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612322</xdr:colOff>
      <xdr:row>32</xdr:row>
      <xdr:rowOff>125204</xdr:rowOff>
    </xdr:from>
    <xdr:to>
      <xdr:col>1</xdr:col>
      <xdr:colOff>1166327</xdr:colOff>
      <xdr:row>39</xdr:row>
      <xdr:rowOff>21305</xdr:rowOff>
    </xdr:to>
    <xdr:sp macro="" textlink="">
      <xdr:nvSpPr>
        <xdr:cNvPr id="16" name="Rectangle 15">
          <a:extLst>
            <a:ext uri="{FF2B5EF4-FFF2-40B4-BE49-F238E27FC236}">
              <a16:creationId xmlns:a16="http://schemas.microsoft.com/office/drawing/2014/main" id="{7E947332-9A6A-47D0-A98F-6C03FBA51138}"/>
            </a:ext>
          </a:extLst>
        </xdr:cNvPr>
        <xdr:cNvSpPr/>
      </xdr:nvSpPr>
      <xdr:spPr>
        <a:xfrm>
          <a:off x="2099388" y="6345612"/>
          <a:ext cx="554005" cy="1256815"/>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702204</xdr:colOff>
      <xdr:row>43</xdr:row>
      <xdr:rowOff>69850</xdr:rowOff>
    </xdr:from>
    <xdr:to>
      <xdr:col>7</xdr:col>
      <xdr:colOff>522923</xdr:colOff>
      <xdr:row>51</xdr:row>
      <xdr:rowOff>100330</xdr:rowOff>
    </xdr:to>
    <xdr:graphicFrame macro="">
      <xdr:nvGraphicFramePr>
        <xdr:cNvPr id="18" name="Chart 17">
          <a:extLst>
            <a:ext uri="{FF2B5EF4-FFF2-40B4-BE49-F238E27FC236}">
              <a16:creationId xmlns:a16="http://schemas.microsoft.com/office/drawing/2014/main" id="{0AA2CA23-A5B6-4619-9A09-5A24037100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582613</xdr:colOff>
      <xdr:row>32</xdr:row>
      <xdr:rowOff>29634</xdr:rowOff>
    </xdr:from>
    <xdr:to>
      <xdr:col>17</xdr:col>
      <xdr:colOff>419206</xdr:colOff>
      <xdr:row>40</xdr:row>
      <xdr:rowOff>60114</xdr:rowOff>
    </xdr:to>
    <xdr:graphicFrame macro="">
      <xdr:nvGraphicFramePr>
        <xdr:cNvPr id="21" name="Chart 20">
          <a:extLst>
            <a:ext uri="{FF2B5EF4-FFF2-40B4-BE49-F238E27FC236}">
              <a16:creationId xmlns:a16="http://schemas.microsoft.com/office/drawing/2014/main" id="{76A96747-E97A-4FD6-AE88-E5BA5F656E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1</xdr:col>
      <xdr:colOff>559759</xdr:colOff>
      <xdr:row>38</xdr:row>
      <xdr:rowOff>23438</xdr:rowOff>
    </xdr:from>
    <xdr:ext cx="542539" cy="140566"/>
    <xdr:sp macro="" textlink="">
      <xdr:nvSpPr>
        <xdr:cNvPr id="26" name="TextBox 25">
          <a:extLst>
            <a:ext uri="{FF2B5EF4-FFF2-40B4-BE49-F238E27FC236}">
              <a16:creationId xmlns:a16="http://schemas.microsoft.com/office/drawing/2014/main" id="{C7E0C7D9-690D-4207-B341-38FAC0A74BD5}"/>
            </a:ext>
          </a:extLst>
        </xdr:cNvPr>
        <xdr:cNvSpPr txBox="1"/>
      </xdr:nvSpPr>
      <xdr:spPr>
        <a:xfrm>
          <a:off x="2046825" y="7410173"/>
          <a:ext cx="542539" cy="1405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500">
              <a:solidFill>
                <a:srgbClr val="3C719D"/>
              </a:solidFill>
              <a:latin typeface="Arial Black" panose="020B0A04020102020204" pitchFamily="34" charset="0"/>
            </a:rPr>
            <a:t>T</a:t>
          </a:r>
          <a:r>
            <a:rPr lang="en-US" altLang="zh-CN" sz="500">
              <a:solidFill>
                <a:srgbClr val="3C719D"/>
              </a:solidFill>
              <a:latin typeface="Arial Black" panose="020B0A04020102020204" pitchFamily="34" charset="0"/>
            </a:rPr>
            <a:t>rade war I</a:t>
          </a:r>
          <a:endParaRPr lang="en-US" sz="500">
            <a:solidFill>
              <a:srgbClr val="3C719D"/>
            </a:solidFill>
            <a:latin typeface="Arial Black" panose="020B0A04020102020204" pitchFamily="34" charset="0"/>
          </a:endParaRPr>
        </a:p>
      </xdr:txBody>
    </xdr:sp>
    <xdr:clientData/>
  </xdr:oneCellAnchor>
  <xdr:twoCellAnchor>
    <xdr:from>
      <xdr:col>3</xdr:col>
      <xdr:colOff>685177</xdr:colOff>
      <xdr:row>31</xdr:row>
      <xdr:rowOff>186856</xdr:rowOff>
    </xdr:from>
    <xdr:to>
      <xdr:col>7</xdr:col>
      <xdr:colOff>519961</xdr:colOff>
      <xdr:row>40</xdr:row>
      <xdr:rowOff>26836</xdr:rowOff>
    </xdr:to>
    <xdr:graphicFrame macro="">
      <xdr:nvGraphicFramePr>
        <xdr:cNvPr id="28" name="Chart 27">
          <a:extLst>
            <a:ext uri="{FF2B5EF4-FFF2-40B4-BE49-F238E27FC236}">
              <a16:creationId xmlns:a16="http://schemas.microsoft.com/office/drawing/2014/main" id="{CA51B923-ADF2-45E8-B449-9B653FB72A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20108</xdr:colOff>
      <xdr:row>43</xdr:row>
      <xdr:rowOff>13758</xdr:rowOff>
    </xdr:from>
    <xdr:to>
      <xdr:col>3</xdr:col>
      <xdr:colOff>77894</xdr:colOff>
      <xdr:row>51</xdr:row>
      <xdr:rowOff>44238</xdr:rowOff>
    </xdr:to>
    <xdr:graphicFrame macro="">
      <xdr:nvGraphicFramePr>
        <xdr:cNvPr id="31" name="Chart 30">
          <a:extLst>
            <a:ext uri="{FF2B5EF4-FFF2-40B4-BE49-F238E27FC236}">
              <a16:creationId xmlns:a16="http://schemas.microsoft.com/office/drawing/2014/main" id="{71301B87-22CC-43CA-86E4-D793A571A7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512234</xdr:colOff>
      <xdr:row>32</xdr:row>
      <xdr:rowOff>119592</xdr:rowOff>
    </xdr:from>
    <xdr:to>
      <xdr:col>22</xdr:col>
      <xdr:colOff>613412</xdr:colOff>
      <xdr:row>40</xdr:row>
      <xdr:rowOff>150072</xdr:rowOff>
    </xdr:to>
    <xdr:graphicFrame macro="">
      <xdr:nvGraphicFramePr>
        <xdr:cNvPr id="34" name="Chart 33">
          <a:extLst>
            <a:ext uri="{FF2B5EF4-FFF2-40B4-BE49-F238E27FC236}">
              <a16:creationId xmlns:a16="http://schemas.microsoft.com/office/drawing/2014/main" id="{5EC7C97D-B807-46BA-BC58-21B3C082FF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79809</xdr:colOff>
      <xdr:row>44</xdr:row>
      <xdr:rowOff>589</xdr:rowOff>
    </xdr:from>
    <xdr:to>
      <xdr:col>13</xdr:col>
      <xdr:colOff>28894</xdr:colOff>
      <xdr:row>52</xdr:row>
      <xdr:rowOff>31069</xdr:rowOff>
    </xdr:to>
    <xdr:graphicFrame macro="">
      <xdr:nvGraphicFramePr>
        <xdr:cNvPr id="37" name="Chart 36">
          <a:extLst>
            <a:ext uri="{FF2B5EF4-FFF2-40B4-BE49-F238E27FC236}">
              <a16:creationId xmlns:a16="http://schemas.microsoft.com/office/drawing/2014/main" id="{FB12A6BB-C2B7-46E5-AD44-C8EF17CFCF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14</xdr:col>
      <xdr:colOff>15876</xdr:colOff>
      <xdr:row>44</xdr:row>
      <xdr:rowOff>847</xdr:rowOff>
    </xdr:from>
    <xdr:to>
      <xdr:col>17</xdr:col>
      <xdr:colOff>541445</xdr:colOff>
      <xdr:row>52</xdr:row>
      <xdr:rowOff>29422</xdr:rowOff>
    </xdr:to>
    <xdr:graphicFrame macro="">
      <xdr:nvGraphicFramePr>
        <xdr:cNvPr id="40" name="Chart 39">
          <a:extLst>
            <a:ext uri="{FF2B5EF4-FFF2-40B4-BE49-F238E27FC236}">
              <a16:creationId xmlns:a16="http://schemas.microsoft.com/office/drawing/2014/main" id="{BDF03BBB-D0B9-403B-ADAD-375B16E478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oneCellAnchor>
    <xdr:from>
      <xdr:col>1</xdr:col>
      <xdr:colOff>966257</xdr:colOff>
      <xdr:row>32</xdr:row>
      <xdr:rowOff>155008</xdr:rowOff>
    </xdr:from>
    <xdr:ext cx="629981" cy="182807"/>
    <xdr:sp macro="" textlink="">
      <xdr:nvSpPr>
        <xdr:cNvPr id="2" name="TextBox 1">
          <a:extLst>
            <a:ext uri="{FF2B5EF4-FFF2-40B4-BE49-F238E27FC236}">
              <a16:creationId xmlns:a16="http://schemas.microsoft.com/office/drawing/2014/main" id="{DAB4B259-D44A-4CD0-A395-D6B0A1D66A7C}"/>
            </a:ext>
          </a:extLst>
        </xdr:cNvPr>
        <xdr:cNvSpPr txBox="1"/>
      </xdr:nvSpPr>
      <xdr:spPr>
        <a:xfrm>
          <a:off x="1918757" y="6251008"/>
          <a:ext cx="629981" cy="1828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500">
              <a:latin typeface="Arial Black" panose="020B0A04020102020204" pitchFamily="34" charset="0"/>
            </a:rPr>
            <a:t>Real exports</a:t>
          </a:r>
        </a:p>
      </xdr:txBody>
    </xdr:sp>
    <xdr:clientData/>
  </xdr:oneCellAnchor>
  <xdr:twoCellAnchor>
    <xdr:from>
      <xdr:col>2</xdr:col>
      <xdr:colOff>386014</xdr:colOff>
      <xdr:row>32</xdr:row>
      <xdr:rowOff>109539</xdr:rowOff>
    </xdr:from>
    <xdr:to>
      <xdr:col>2</xdr:col>
      <xdr:colOff>652251</xdr:colOff>
      <xdr:row>39</xdr:row>
      <xdr:rowOff>9527</xdr:rowOff>
    </xdr:to>
    <xdr:sp macro="" textlink="">
      <xdr:nvSpPr>
        <xdr:cNvPr id="3" name="Rectangle 2">
          <a:extLst>
            <a:ext uri="{FF2B5EF4-FFF2-40B4-BE49-F238E27FC236}">
              <a16:creationId xmlns:a16="http://schemas.microsoft.com/office/drawing/2014/main" id="{2A737430-D91A-4840-A3F8-474B6E96C545}"/>
            </a:ext>
          </a:extLst>
        </xdr:cNvPr>
        <xdr:cNvSpPr/>
      </xdr:nvSpPr>
      <xdr:spPr>
        <a:xfrm>
          <a:off x="3923871" y="6329947"/>
          <a:ext cx="266237" cy="126070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504994</xdr:colOff>
      <xdr:row>32</xdr:row>
      <xdr:rowOff>125414</xdr:rowOff>
    </xdr:from>
    <xdr:to>
      <xdr:col>5</xdr:col>
      <xdr:colOff>291582</xdr:colOff>
      <xdr:row>39</xdr:row>
      <xdr:rowOff>25402</xdr:rowOff>
    </xdr:to>
    <xdr:sp macro="" textlink="">
      <xdr:nvSpPr>
        <xdr:cNvPr id="4" name="Rectangle 3">
          <a:extLst>
            <a:ext uri="{FF2B5EF4-FFF2-40B4-BE49-F238E27FC236}">
              <a16:creationId xmlns:a16="http://schemas.microsoft.com/office/drawing/2014/main" id="{A54AD790-9F0C-413F-BC78-03AF15D63BF6}"/>
            </a:ext>
          </a:extLst>
        </xdr:cNvPr>
        <xdr:cNvSpPr/>
      </xdr:nvSpPr>
      <xdr:spPr>
        <a:xfrm>
          <a:off x="5549356" y="6345822"/>
          <a:ext cx="505823" cy="126070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48476</xdr:colOff>
      <xdr:row>32</xdr:row>
      <xdr:rowOff>127002</xdr:rowOff>
    </xdr:from>
    <xdr:to>
      <xdr:col>7</xdr:col>
      <xdr:colOff>314713</xdr:colOff>
      <xdr:row>39</xdr:row>
      <xdr:rowOff>26990</xdr:rowOff>
    </xdr:to>
    <xdr:sp macro="" textlink="">
      <xdr:nvSpPr>
        <xdr:cNvPr id="5" name="Rectangle 4">
          <a:extLst>
            <a:ext uri="{FF2B5EF4-FFF2-40B4-BE49-F238E27FC236}">
              <a16:creationId xmlns:a16="http://schemas.microsoft.com/office/drawing/2014/main" id="{D5DC471A-27BF-4860-B6F3-31969C6E7BC9}"/>
            </a:ext>
          </a:extLst>
        </xdr:cNvPr>
        <xdr:cNvSpPr/>
      </xdr:nvSpPr>
      <xdr:spPr>
        <a:xfrm>
          <a:off x="7250542" y="6347410"/>
          <a:ext cx="266237" cy="126070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561335</xdr:colOff>
      <xdr:row>32</xdr:row>
      <xdr:rowOff>150814</xdr:rowOff>
    </xdr:from>
    <xdr:to>
      <xdr:col>10</xdr:col>
      <xdr:colOff>320741</xdr:colOff>
      <xdr:row>39</xdr:row>
      <xdr:rowOff>50802</xdr:rowOff>
    </xdr:to>
    <xdr:sp macro="" textlink="">
      <xdr:nvSpPr>
        <xdr:cNvPr id="6" name="Rectangle 5">
          <a:extLst>
            <a:ext uri="{FF2B5EF4-FFF2-40B4-BE49-F238E27FC236}">
              <a16:creationId xmlns:a16="http://schemas.microsoft.com/office/drawing/2014/main" id="{311ADCD9-3F55-4310-A924-9027C3758A68}"/>
            </a:ext>
          </a:extLst>
        </xdr:cNvPr>
        <xdr:cNvSpPr/>
      </xdr:nvSpPr>
      <xdr:spPr>
        <a:xfrm>
          <a:off x="9201871" y="6371222"/>
          <a:ext cx="478640" cy="126070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117532</xdr:colOff>
      <xdr:row>32</xdr:row>
      <xdr:rowOff>152402</xdr:rowOff>
    </xdr:from>
    <xdr:to>
      <xdr:col>12</xdr:col>
      <xdr:colOff>383769</xdr:colOff>
      <xdr:row>39</xdr:row>
      <xdr:rowOff>52390</xdr:rowOff>
    </xdr:to>
    <xdr:sp macro="" textlink="">
      <xdr:nvSpPr>
        <xdr:cNvPr id="7" name="Rectangle 6">
          <a:extLst>
            <a:ext uri="{FF2B5EF4-FFF2-40B4-BE49-F238E27FC236}">
              <a16:creationId xmlns:a16="http://schemas.microsoft.com/office/drawing/2014/main" id="{0D2CD2D5-1A02-4C4F-956D-E73930A61630}"/>
            </a:ext>
          </a:extLst>
        </xdr:cNvPr>
        <xdr:cNvSpPr/>
      </xdr:nvSpPr>
      <xdr:spPr>
        <a:xfrm>
          <a:off x="10906052" y="6372810"/>
          <a:ext cx="266237" cy="126070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418272</xdr:colOff>
      <xdr:row>32</xdr:row>
      <xdr:rowOff>144464</xdr:rowOff>
    </xdr:from>
    <xdr:to>
      <xdr:col>15</xdr:col>
      <xdr:colOff>204107</xdr:colOff>
      <xdr:row>39</xdr:row>
      <xdr:rowOff>44452</xdr:rowOff>
    </xdr:to>
    <xdr:sp macro="" textlink="">
      <xdr:nvSpPr>
        <xdr:cNvPr id="8" name="Rectangle 7">
          <a:extLst>
            <a:ext uri="{FF2B5EF4-FFF2-40B4-BE49-F238E27FC236}">
              <a16:creationId xmlns:a16="http://schemas.microsoft.com/office/drawing/2014/main" id="{AF08F860-35EA-4060-AA09-04EB243F3211}"/>
            </a:ext>
          </a:extLst>
        </xdr:cNvPr>
        <xdr:cNvSpPr/>
      </xdr:nvSpPr>
      <xdr:spPr>
        <a:xfrm>
          <a:off x="12635542" y="6364872"/>
          <a:ext cx="505070" cy="126070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16</xdr:col>
      <xdr:colOff>654901</xdr:colOff>
      <xdr:row>32</xdr:row>
      <xdr:rowOff>146052</xdr:rowOff>
    </xdr:from>
    <xdr:to>
      <xdr:col>17</xdr:col>
      <xdr:colOff>214701</xdr:colOff>
      <xdr:row>39</xdr:row>
      <xdr:rowOff>46040</xdr:rowOff>
    </xdr:to>
    <xdr:sp macro="" textlink="">
      <xdr:nvSpPr>
        <xdr:cNvPr id="9" name="Rectangle 8">
          <a:extLst>
            <a:ext uri="{FF2B5EF4-FFF2-40B4-BE49-F238E27FC236}">
              <a16:creationId xmlns:a16="http://schemas.microsoft.com/office/drawing/2014/main" id="{FC69F516-6BEA-4D18-BDC3-436E749D2AA3}"/>
            </a:ext>
          </a:extLst>
        </xdr:cNvPr>
        <xdr:cNvSpPr/>
      </xdr:nvSpPr>
      <xdr:spPr>
        <a:xfrm>
          <a:off x="14310641" y="6366460"/>
          <a:ext cx="269315" cy="1260702"/>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327199</xdr:colOff>
      <xdr:row>33</xdr:row>
      <xdr:rowOff>49019</xdr:rowOff>
    </xdr:from>
    <xdr:to>
      <xdr:col>20</xdr:col>
      <xdr:colOff>233266</xdr:colOff>
      <xdr:row>39</xdr:row>
      <xdr:rowOff>139507</xdr:rowOff>
    </xdr:to>
    <xdr:sp macro="" textlink="">
      <xdr:nvSpPr>
        <xdr:cNvPr id="10" name="Rectangle 9">
          <a:extLst>
            <a:ext uri="{FF2B5EF4-FFF2-40B4-BE49-F238E27FC236}">
              <a16:creationId xmlns:a16="http://schemas.microsoft.com/office/drawing/2014/main" id="{C6F3B91E-1029-435D-920B-65902657AC8B}"/>
            </a:ext>
          </a:extLst>
        </xdr:cNvPr>
        <xdr:cNvSpPr/>
      </xdr:nvSpPr>
      <xdr:spPr>
        <a:xfrm>
          <a:off x="16111485" y="6463815"/>
          <a:ext cx="518388" cy="1256814"/>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22</xdr:col>
      <xdr:colOff>172704</xdr:colOff>
      <xdr:row>33</xdr:row>
      <xdr:rowOff>60327</xdr:rowOff>
    </xdr:from>
    <xdr:to>
      <xdr:col>22</xdr:col>
      <xdr:colOff>438941</xdr:colOff>
      <xdr:row>39</xdr:row>
      <xdr:rowOff>150815</xdr:rowOff>
    </xdr:to>
    <xdr:sp macro="" textlink="">
      <xdr:nvSpPr>
        <xdr:cNvPr id="11" name="Rectangle 10">
          <a:extLst>
            <a:ext uri="{FF2B5EF4-FFF2-40B4-BE49-F238E27FC236}">
              <a16:creationId xmlns:a16="http://schemas.microsoft.com/office/drawing/2014/main" id="{B474C1AC-FB1D-40A0-921B-82CE31B03D4B}"/>
            </a:ext>
          </a:extLst>
        </xdr:cNvPr>
        <xdr:cNvSpPr/>
      </xdr:nvSpPr>
      <xdr:spPr>
        <a:xfrm>
          <a:off x="17686798" y="6346827"/>
          <a:ext cx="266237" cy="1233488"/>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624470</xdr:colOff>
      <xdr:row>43</xdr:row>
      <xdr:rowOff>128976</xdr:rowOff>
    </xdr:from>
    <xdr:to>
      <xdr:col>1</xdr:col>
      <xdr:colOff>1178044</xdr:colOff>
      <xdr:row>50</xdr:row>
      <xdr:rowOff>28964</xdr:rowOff>
    </xdr:to>
    <xdr:sp macro="" textlink="">
      <xdr:nvSpPr>
        <xdr:cNvPr id="13" name="Rectangle 12">
          <a:extLst>
            <a:ext uri="{FF2B5EF4-FFF2-40B4-BE49-F238E27FC236}">
              <a16:creationId xmlns:a16="http://schemas.microsoft.com/office/drawing/2014/main" id="{06D94727-16AF-4ED3-8A6E-B8AF9B84D8ED}"/>
            </a:ext>
          </a:extLst>
        </xdr:cNvPr>
        <xdr:cNvSpPr/>
      </xdr:nvSpPr>
      <xdr:spPr>
        <a:xfrm>
          <a:off x="2111536" y="8487649"/>
          <a:ext cx="553574" cy="126070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xdr:col>
      <xdr:colOff>377879</xdr:colOff>
      <xdr:row>43</xdr:row>
      <xdr:rowOff>140283</xdr:rowOff>
    </xdr:from>
    <xdr:to>
      <xdr:col>2</xdr:col>
      <xdr:colOff>644116</xdr:colOff>
      <xdr:row>50</xdr:row>
      <xdr:rowOff>40271</xdr:rowOff>
    </xdr:to>
    <xdr:sp macro="" textlink="">
      <xdr:nvSpPr>
        <xdr:cNvPr id="14" name="Rectangle 13">
          <a:extLst>
            <a:ext uri="{FF2B5EF4-FFF2-40B4-BE49-F238E27FC236}">
              <a16:creationId xmlns:a16="http://schemas.microsoft.com/office/drawing/2014/main" id="{0A5052D0-5F39-465D-90C6-2D71A846E22F}"/>
            </a:ext>
          </a:extLst>
        </xdr:cNvPr>
        <xdr:cNvSpPr/>
      </xdr:nvSpPr>
      <xdr:spPr>
        <a:xfrm>
          <a:off x="3915736" y="8498956"/>
          <a:ext cx="266237" cy="126070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530393</xdr:colOff>
      <xdr:row>44</xdr:row>
      <xdr:rowOff>0</xdr:rowOff>
    </xdr:from>
    <xdr:to>
      <xdr:col>5</xdr:col>
      <xdr:colOff>320740</xdr:colOff>
      <xdr:row>50</xdr:row>
      <xdr:rowOff>90488</xdr:rowOff>
    </xdr:to>
    <xdr:sp macro="" textlink="">
      <xdr:nvSpPr>
        <xdr:cNvPr id="17" name="Rectangle 16">
          <a:extLst>
            <a:ext uri="{FF2B5EF4-FFF2-40B4-BE49-F238E27FC236}">
              <a16:creationId xmlns:a16="http://schemas.microsoft.com/office/drawing/2014/main" id="{BC5463BD-1DE0-4909-A69D-9AEA57792CE1}"/>
            </a:ext>
          </a:extLst>
        </xdr:cNvPr>
        <xdr:cNvSpPr/>
      </xdr:nvSpPr>
      <xdr:spPr>
        <a:xfrm>
          <a:off x="5574755" y="8553061"/>
          <a:ext cx="509582" cy="1256815"/>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50061</xdr:colOff>
      <xdr:row>44</xdr:row>
      <xdr:rowOff>1588</xdr:rowOff>
    </xdr:from>
    <xdr:to>
      <xdr:col>7</xdr:col>
      <xdr:colOff>316298</xdr:colOff>
      <xdr:row>50</xdr:row>
      <xdr:rowOff>92076</xdr:rowOff>
    </xdr:to>
    <xdr:sp macro="" textlink="">
      <xdr:nvSpPr>
        <xdr:cNvPr id="19" name="Rectangle 18">
          <a:extLst>
            <a:ext uri="{FF2B5EF4-FFF2-40B4-BE49-F238E27FC236}">
              <a16:creationId xmlns:a16="http://schemas.microsoft.com/office/drawing/2014/main" id="{9F89889E-7875-43B3-AFE7-789303E102A7}"/>
            </a:ext>
          </a:extLst>
        </xdr:cNvPr>
        <xdr:cNvSpPr/>
      </xdr:nvSpPr>
      <xdr:spPr>
        <a:xfrm>
          <a:off x="7252127" y="8554649"/>
          <a:ext cx="266237" cy="1256815"/>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667891</xdr:colOff>
      <xdr:row>44</xdr:row>
      <xdr:rowOff>128587</xdr:rowOff>
    </xdr:from>
    <xdr:to>
      <xdr:col>10</xdr:col>
      <xdr:colOff>427297</xdr:colOff>
      <xdr:row>51</xdr:row>
      <xdr:rowOff>28575</xdr:rowOff>
    </xdr:to>
    <xdr:sp macro="" textlink="">
      <xdr:nvSpPr>
        <xdr:cNvPr id="20" name="Rectangle 19">
          <a:extLst>
            <a:ext uri="{FF2B5EF4-FFF2-40B4-BE49-F238E27FC236}">
              <a16:creationId xmlns:a16="http://schemas.microsoft.com/office/drawing/2014/main" id="{C782249F-B345-4832-97A9-38E6DB9E2AD1}"/>
            </a:ext>
          </a:extLst>
        </xdr:cNvPr>
        <xdr:cNvSpPr/>
      </xdr:nvSpPr>
      <xdr:spPr>
        <a:xfrm>
          <a:off x="9308427" y="8681648"/>
          <a:ext cx="478640" cy="126070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258024</xdr:colOff>
      <xdr:row>44</xdr:row>
      <xdr:rowOff>122237</xdr:rowOff>
    </xdr:from>
    <xdr:to>
      <xdr:col>12</xdr:col>
      <xdr:colOff>524261</xdr:colOff>
      <xdr:row>51</xdr:row>
      <xdr:rowOff>22225</xdr:rowOff>
    </xdr:to>
    <xdr:sp macro="" textlink="">
      <xdr:nvSpPr>
        <xdr:cNvPr id="22" name="Rectangle 21">
          <a:extLst>
            <a:ext uri="{FF2B5EF4-FFF2-40B4-BE49-F238E27FC236}">
              <a16:creationId xmlns:a16="http://schemas.microsoft.com/office/drawing/2014/main" id="{71CC527C-1A1E-412A-8D90-E2394F091BD3}"/>
            </a:ext>
          </a:extLst>
        </xdr:cNvPr>
        <xdr:cNvSpPr/>
      </xdr:nvSpPr>
      <xdr:spPr>
        <a:xfrm>
          <a:off x="11046544" y="8675298"/>
          <a:ext cx="266237" cy="126070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576827</xdr:colOff>
      <xdr:row>44</xdr:row>
      <xdr:rowOff>100206</xdr:rowOff>
    </xdr:from>
    <xdr:to>
      <xdr:col>15</xdr:col>
      <xdr:colOff>340179</xdr:colOff>
      <xdr:row>50</xdr:row>
      <xdr:rowOff>190694</xdr:rowOff>
    </xdr:to>
    <xdr:sp macro="" textlink="">
      <xdr:nvSpPr>
        <xdr:cNvPr id="23" name="Rectangle 22">
          <a:extLst>
            <a:ext uri="{FF2B5EF4-FFF2-40B4-BE49-F238E27FC236}">
              <a16:creationId xmlns:a16="http://schemas.microsoft.com/office/drawing/2014/main" id="{786215B0-0C06-406F-975E-C725EC3563A2}"/>
            </a:ext>
          </a:extLst>
        </xdr:cNvPr>
        <xdr:cNvSpPr/>
      </xdr:nvSpPr>
      <xdr:spPr>
        <a:xfrm>
          <a:off x="12794097" y="8653267"/>
          <a:ext cx="482587" cy="1256815"/>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17</xdr:col>
      <xdr:colOff>69105</xdr:colOff>
      <xdr:row>44</xdr:row>
      <xdr:rowOff>107951</xdr:rowOff>
    </xdr:from>
    <xdr:to>
      <xdr:col>17</xdr:col>
      <xdr:colOff>335342</xdr:colOff>
      <xdr:row>51</xdr:row>
      <xdr:rowOff>7939</xdr:rowOff>
    </xdr:to>
    <xdr:sp macro="" textlink="">
      <xdr:nvSpPr>
        <xdr:cNvPr id="24" name="Rectangle 23">
          <a:extLst>
            <a:ext uri="{FF2B5EF4-FFF2-40B4-BE49-F238E27FC236}">
              <a16:creationId xmlns:a16="http://schemas.microsoft.com/office/drawing/2014/main" id="{5C18CB3F-42AE-430F-BE52-AABB33063098}"/>
            </a:ext>
          </a:extLst>
        </xdr:cNvPr>
        <xdr:cNvSpPr/>
      </xdr:nvSpPr>
      <xdr:spPr>
        <a:xfrm>
          <a:off x="14434360" y="8661012"/>
          <a:ext cx="266237" cy="126070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2</xdr:col>
      <xdr:colOff>314588</xdr:colOff>
      <xdr:row>38</xdr:row>
      <xdr:rowOff>8753</xdr:rowOff>
    </xdr:from>
    <xdr:ext cx="542539" cy="140566"/>
    <xdr:sp macro="" textlink="">
      <xdr:nvSpPr>
        <xdr:cNvPr id="25" name="TextBox 24">
          <a:extLst>
            <a:ext uri="{FF2B5EF4-FFF2-40B4-BE49-F238E27FC236}">
              <a16:creationId xmlns:a16="http://schemas.microsoft.com/office/drawing/2014/main" id="{A24993E0-95A1-4CF4-A2DC-7D03175C572E}"/>
            </a:ext>
          </a:extLst>
        </xdr:cNvPr>
        <xdr:cNvSpPr txBox="1"/>
      </xdr:nvSpPr>
      <xdr:spPr>
        <a:xfrm>
          <a:off x="3314963" y="7247753"/>
          <a:ext cx="542539" cy="1405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500">
              <a:solidFill>
                <a:srgbClr val="3C719D"/>
              </a:solidFill>
              <a:latin typeface="Arial Black" panose="020B0A04020102020204" pitchFamily="34" charset="0"/>
            </a:rPr>
            <a:t>T</a:t>
          </a:r>
          <a:r>
            <a:rPr lang="en-US" altLang="zh-CN" sz="500">
              <a:solidFill>
                <a:srgbClr val="3C719D"/>
              </a:solidFill>
              <a:latin typeface="Arial Black" panose="020B0A04020102020204" pitchFamily="34" charset="0"/>
            </a:rPr>
            <a:t>rade war II</a:t>
          </a:r>
          <a:endParaRPr lang="en-US" sz="500">
            <a:solidFill>
              <a:srgbClr val="3C719D"/>
            </a:solidFill>
            <a:latin typeface="Arial Black" panose="020B0A04020102020204" pitchFamily="34" charset="0"/>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xdr:col>
      <xdr:colOff>711993</xdr:colOff>
      <xdr:row>17</xdr:row>
      <xdr:rowOff>95246</xdr:rowOff>
    </xdr:from>
    <xdr:to>
      <xdr:col>9</xdr:col>
      <xdr:colOff>535781</xdr:colOff>
      <xdr:row>36</xdr:row>
      <xdr:rowOff>179066</xdr:rowOff>
    </xdr:to>
    <xdr:graphicFrame macro="">
      <xdr:nvGraphicFramePr>
        <xdr:cNvPr id="11" name="Chart 2">
          <a:extLst>
            <a:ext uri="{FF2B5EF4-FFF2-40B4-BE49-F238E27FC236}">
              <a16:creationId xmlns:a16="http://schemas.microsoft.com/office/drawing/2014/main" id="{F828FA67-B286-4D42-83DE-DD74FFCB8A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646416</xdr:colOff>
      <xdr:row>18</xdr:row>
      <xdr:rowOff>50159</xdr:rowOff>
    </xdr:from>
    <xdr:to>
      <xdr:col>6</xdr:col>
      <xdr:colOff>564355</xdr:colOff>
      <xdr:row>35</xdr:row>
      <xdr:rowOff>102572</xdr:rowOff>
    </xdr:to>
    <xdr:sp macro="" textlink="">
      <xdr:nvSpPr>
        <xdr:cNvPr id="4" name="Rectangle 3">
          <a:extLst>
            <a:ext uri="{FF2B5EF4-FFF2-40B4-BE49-F238E27FC236}">
              <a16:creationId xmlns:a16="http://schemas.microsoft.com/office/drawing/2014/main" id="{C7A9BC1B-1879-4923-A27D-2A435B4DF128}"/>
            </a:ext>
          </a:extLst>
        </xdr:cNvPr>
        <xdr:cNvSpPr/>
      </xdr:nvSpPr>
      <xdr:spPr>
        <a:xfrm>
          <a:off x="6289979" y="3479159"/>
          <a:ext cx="703751" cy="329091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4</xdr:col>
      <xdr:colOff>129914</xdr:colOff>
      <xdr:row>29</xdr:row>
      <xdr:rowOff>42367</xdr:rowOff>
    </xdr:from>
    <xdr:ext cx="992579" cy="218906"/>
    <xdr:sp macro="" textlink="">
      <xdr:nvSpPr>
        <xdr:cNvPr id="12" name="TextBox 4">
          <a:extLst>
            <a:ext uri="{FF2B5EF4-FFF2-40B4-BE49-F238E27FC236}">
              <a16:creationId xmlns:a16="http://schemas.microsoft.com/office/drawing/2014/main" id="{403208AE-10C2-44D4-8BAD-BE8BF3DD015C}"/>
            </a:ext>
          </a:extLst>
        </xdr:cNvPr>
        <xdr:cNvSpPr txBox="1"/>
      </xdr:nvSpPr>
      <xdr:spPr>
        <a:xfrm>
          <a:off x="4987664" y="5566867"/>
          <a:ext cx="992579"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002060"/>
              </a:solidFill>
              <a:latin typeface="Arial Black" panose="020B0A04020102020204" pitchFamily="34" charset="0"/>
            </a:rPr>
            <a:t>Nominal exports</a:t>
          </a:r>
        </a:p>
      </xdr:txBody>
    </xdr:sp>
    <xdr:clientData/>
  </xdr:oneCellAnchor>
  <xdr:oneCellAnchor>
    <xdr:from>
      <xdr:col>8</xdr:col>
      <xdr:colOff>566957</xdr:colOff>
      <xdr:row>34</xdr:row>
      <xdr:rowOff>42150</xdr:rowOff>
    </xdr:from>
    <xdr:ext cx="783163" cy="218906"/>
    <xdr:sp macro="" textlink="">
      <xdr:nvSpPr>
        <xdr:cNvPr id="7" name="TextBox 6">
          <a:extLst>
            <a:ext uri="{FF2B5EF4-FFF2-40B4-BE49-F238E27FC236}">
              <a16:creationId xmlns:a16="http://schemas.microsoft.com/office/drawing/2014/main" id="{EDD3E28A-459C-40EF-A70D-BB5F868B1162}"/>
            </a:ext>
          </a:extLst>
        </xdr:cNvPr>
        <xdr:cNvSpPr txBox="1"/>
      </xdr:nvSpPr>
      <xdr:spPr>
        <a:xfrm>
          <a:off x="8567957" y="6519150"/>
          <a:ext cx="783163"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3C719D"/>
              </a:solidFill>
              <a:latin typeface="Arial Black" panose="020B0A04020102020204" pitchFamily="34" charset="0"/>
            </a:rPr>
            <a:t>T</a:t>
          </a:r>
          <a:r>
            <a:rPr lang="en-US" altLang="zh-CN" sz="700">
              <a:solidFill>
                <a:srgbClr val="3C719D"/>
              </a:solidFill>
              <a:latin typeface="Arial Black" panose="020B0A04020102020204" pitchFamily="34" charset="0"/>
            </a:rPr>
            <a:t>rade war II</a:t>
          </a:r>
          <a:endParaRPr lang="en-US" sz="700">
            <a:solidFill>
              <a:srgbClr val="3C719D"/>
            </a:solidFill>
            <a:latin typeface="Arial Black" panose="020B0A04020102020204" pitchFamily="34" charset="0"/>
          </a:endParaRPr>
        </a:p>
      </xdr:txBody>
    </xdr:sp>
    <xdr:clientData/>
  </xdr:oneCellAnchor>
  <xdr:twoCellAnchor>
    <xdr:from>
      <xdr:col>3</xdr:col>
      <xdr:colOff>561975</xdr:colOff>
      <xdr:row>25</xdr:row>
      <xdr:rowOff>71433</xdr:rowOff>
    </xdr:from>
    <xdr:to>
      <xdr:col>4</xdr:col>
      <xdr:colOff>589055</xdr:colOff>
      <xdr:row>26</xdr:row>
      <xdr:rowOff>99836</xdr:rowOff>
    </xdr:to>
    <xdr:sp macro="" textlink="">
      <xdr:nvSpPr>
        <xdr:cNvPr id="13" name="TextBox 2">
          <a:extLst>
            <a:ext uri="{FF2B5EF4-FFF2-40B4-BE49-F238E27FC236}">
              <a16:creationId xmlns:a16="http://schemas.microsoft.com/office/drawing/2014/main" id="{A68F62EF-9439-E080-1AC2-05BDEAC09FF2}"/>
            </a:ext>
          </a:extLst>
        </xdr:cNvPr>
        <xdr:cNvSpPr txBox="1"/>
      </xdr:nvSpPr>
      <xdr:spPr>
        <a:xfrm>
          <a:off x="4633913" y="4833933"/>
          <a:ext cx="812892" cy="21890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r>
            <a:rPr lang="en-US" sz="700">
              <a:solidFill>
                <a:srgbClr val="002060"/>
              </a:solidFill>
              <a:latin typeface="Arial Black" panose="020B0A04020102020204" pitchFamily="34" charset="0"/>
            </a:rPr>
            <a:t>Real exports</a:t>
          </a:r>
        </a:p>
      </xdr:txBody>
    </xdr:sp>
    <xdr:clientData/>
  </xdr:twoCellAnchor>
  <xdr:twoCellAnchor>
    <xdr:from>
      <xdr:col>8</xdr:col>
      <xdr:colOff>617842</xdr:colOff>
      <xdr:row>18</xdr:row>
      <xdr:rowOff>50159</xdr:rowOff>
    </xdr:from>
    <xdr:to>
      <xdr:col>9</xdr:col>
      <xdr:colOff>250032</xdr:colOff>
      <xdr:row>35</xdr:row>
      <xdr:rowOff>102572</xdr:rowOff>
    </xdr:to>
    <xdr:sp macro="" textlink="">
      <xdr:nvSpPr>
        <xdr:cNvPr id="2" name="Rectangle 1">
          <a:extLst>
            <a:ext uri="{FF2B5EF4-FFF2-40B4-BE49-F238E27FC236}">
              <a16:creationId xmlns:a16="http://schemas.microsoft.com/office/drawing/2014/main" id="{EF71E305-5499-4430-9D21-34861C77BEA2}"/>
            </a:ext>
          </a:extLst>
        </xdr:cNvPr>
        <xdr:cNvSpPr/>
      </xdr:nvSpPr>
      <xdr:spPr>
        <a:xfrm>
          <a:off x="8618842" y="3479159"/>
          <a:ext cx="418003" cy="3290913"/>
        </a:xfrm>
        <a:prstGeom prst="rect">
          <a:avLst/>
        </a:prstGeom>
        <a:solidFill>
          <a:srgbClr val="3C719D">
            <a:alpha val="1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5</xdr:col>
      <xdr:colOff>619125</xdr:colOff>
      <xdr:row>34</xdr:row>
      <xdr:rowOff>47622</xdr:rowOff>
    </xdr:from>
    <xdr:ext cx="748218" cy="218906"/>
    <xdr:sp macro="" textlink="">
      <xdr:nvSpPr>
        <xdr:cNvPr id="3" name="TextBox 2">
          <a:extLst>
            <a:ext uri="{FF2B5EF4-FFF2-40B4-BE49-F238E27FC236}">
              <a16:creationId xmlns:a16="http://schemas.microsoft.com/office/drawing/2014/main" id="{733C5536-2ADD-4096-8157-BBD8DB661643}"/>
            </a:ext>
          </a:extLst>
        </xdr:cNvPr>
        <xdr:cNvSpPr txBox="1"/>
      </xdr:nvSpPr>
      <xdr:spPr>
        <a:xfrm>
          <a:off x="6262688" y="6524622"/>
          <a:ext cx="748218" cy="218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700">
              <a:solidFill>
                <a:srgbClr val="3C719D"/>
              </a:solidFill>
              <a:latin typeface="Arial Black" panose="020B0A04020102020204" pitchFamily="34" charset="0"/>
            </a:rPr>
            <a:t>T</a:t>
          </a:r>
          <a:r>
            <a:rPr lang="en-US" altLang="zh-CN" sz="700">
              <a:solidFill>
                <a:srgbClr val="3C719D"/>
              </a:solidFill>
              <a:latin typeface="Arial Black" panose="020B0A04020102020204" pitchFamily="34" charset="0"/>
            </a:rPr>
            <a:t>rade war I</a:t>
          </a:r>
          <a:endParaRPr lang="en-US" sz="700">
            <a:solidFill>
              <a:srgbClr val="3C719D"/>
            </a:solidFill>
            <a:latin typeface="Arial Black" panose="020B0A04020102020204" pitchFamily="34" charset="0"/>
          </a:endParaRPr>
        </a:p>
      </xdr:txBody>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AE299-ABD6-4B4D-8653-BBFCA9400254}">
  <dimension ref="A1:C24"/>
  <sheetViews>
    <sheetView workbookViewId="0">
      <selection activeCell="A16" sqref="A16"/>
    </sheetView>
  </sheetViews>
  <sheetFormatPr defaultRowHeight="15" x14ac:dyDescent="0.25"/>
  <cols>
    <col min="1" max="1" width="56.140625" style="43" customWidth="1"/>
    <col min="2" max="2" width="150.140625" style="43" customWidth="1"/>
    <col min="3" max="10" width="9.140625" style="43"/>
    <col min="11" max="11" width="10.42578125" style="43" customWidth="1"/>
    <col min="12" max="16384" width="9.140625" style="43"/>
  </cols>
  <sheetData>
    <row r="1" spans="1:3" x14ac:dyDescent="0.25">
      <c r="A1" s="42" t="s">
        <v>116</v>
      </c>
    </row>
    <row r="2" spans="1:3" x14ac:dyDescent="0.25">
      <c r="A2" s="43" t="s">
        <v>75</v>
      </c>
      <c r="B2" s="2"/>
    </row>
    <row r="5" spans="1:3" x14ac:dyDescent="0.25">
      <c r="A5" s="42" t="s">
        <v>131</v>
      </c>
    </row>
    <row r="6" spans="1:3" x14ac:dyDescent="0.25">
      <c r="A6" s="43" t="s">
        <v>28</v>
      </c>
      <c r="C6" s="2"/>
    </row>
    <row r="7" spans="1:3" x14ac:dyDescent="0.25">
      <c r="A7" s="43" t="s">
        <v>29</v>
      </c>
    </row>
    <row r="8" spans="1:3" x14ac:dyDescent="0.25">
      <c r="A8" s="43" t="s">
        <v>96</v>
      </c>
    </row>
    <row r="9" spans="1:3" x14ac:dyDescent="0.25">
      <c r="A9" s="43" t="s">
        <v>94</v>
      </c>
    </row>
    <row r="10" spans="1:3" x14ac:dyDescent="0.25">
      <c r="A10" s="43" t="s">
        <v>30</v>
      </c>
    </row>
    <row r="11" spans="1:3" x14ac:dyDescent="0.25">
      <c r="A11" s="43" t="s">
        <v>95</v>
      </c>
    </row>
    <row r="12" spans="1:3" x14ac:dyDescent="0.25">
      <c r="A12" s="43" t="s">
        <v>26</v>
      </c>
    </row>
    <row r="13" spans="1:3" x14ac:dyDescent="0.25">
      <c r="A13" s="43" t="s">
        <v>93</v>
      </c>
    </row>
    <row r="16" spans="1:3" x14ac:dyDescent="0.25">
      <c r="A16" s="42" t="s">
        <v>132</v>
      </c>
      <c r="B16" s="33" t="s">
        <v>71</v>
      </c>
      <c r="C16" s="33" t="s">
        <v>74</v>
      </c>
    </row>
    <row r="17" spans="1:3" x14ac:dyDescent="0.25">
      <c r="A17" t="s">
        <v>14</v>
      </c>
      <c r="B17" t="s">
        <v>84</v>
      </c>
      <c r="C17" t="s">
        <v>83</v>
      </c>
    </row>
    <row r="18" spans="1:3" x14ac:dyDescent="0.25">
      <c r="A18" t="s">
        <v>16</v>
      </c>
      <c r="B18" t="s">
        <v>86</v>
      </c>
      <c r="C18" t="s">
        <v>85</v>
      </c>
    </row>
    <row r="19" spans="1:3" x14ac:dyDescent="0.25">
      <c r="A19" t="s">
        <v>27</v>
      </c>
      <c r="B19" t="s">
        <v>88</v>
      </c>
      <c r="C19" t="s">
        <v>87</v>
      </c>
    </row>
    <row r="20" spans="1:3" x14ac:dyDescent="0.25">
      <c r="A20" t="s">
        <v>20</v>
      </c>
      <c r="B20" t="s">
        <v>89</v>
      </c>
      <c r="C20" t="s">
        <v>90</v>
      </c>
    </row>
    <row r="21" spans="1:3" x14ac:dyDescent="0.25">
      <c r="A21" t="s">
        <v>45</v>
      </c>
      <c r="B21" t="s">
        <v>92</v>
      </c>
      <c r="C21" t="s">
        <v>91</v>
      </c>
    </row>
    <row r="22" spans="1:3" x14ac:dyDescent="0.25">
      <c r="A22" t="s">
        <v>48</v>
      </c>
      <c r="B22" t="s">
        <v>112</v>
      </c>
      <c r="C22" t="s">
        <v>82</v>
      </c>
    </row>
    <row r="23" spans="1:3" x14ac:dyDescent="0.25">
      <c r="A23"/>
      <c r="B23"/>
      <c r="C23" s="3"/>
    </row>
    <row r="24" spans="1:3" x14ac:dyDescent="0.25">
      <c r="A24" t="s">
        <v>111</v>
      </c>
      <c r="B24"/>
      <c r="C24"/>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CB8DC-05D7-48D2-B412-1EF07F46BFFE}">
  <dimension ref="A1:X27"/>
  <sheetViews>
    <sheetView zoomScale="80" zoomScaleNormal="80" workbookViewId="0">
      <selection activeCell="B3" sqref="B3"/>
    </sheetView>
  </sheetViews>
  <sheetFormatPr defaultColWidth="9.140625" defaultRowHeight="15" x14ac:dyDescent="0.25"/>
  <cols>
    <col min="1" max="1" width="23.42578125" customWidth="1"/>
    <col min="2" max="2" width="28.28515625" bestFit="1" customWidth="1"/>
    <col min="16" max="16" width="8.85546875"/>
    <col min="21" max="21" width="9.5703125" style="9" customWidth="1"/>
    <col min="22" max="22" width="9.140625" style="8"/>
  </cols>
  <sheetData>
    <row r="1" spans="1:24" x14ac:dyDescent="0.25">
      <c r="A1" s="1" t="s">
        <v>21</v>
      </c>
      <c r="C1" s="9"/>
      <c r="D1" s="9"/>
      <c r="E1" s="9"/>
      <c r="F1" s="9"/>
      <c r="G1" s="9"/>
      <c r="H1" s="9"/>
      <c r="I1" s="9"/>
      <c r="J1" s="9"/>
      <c r="K1" s="9"/>
      <c r="L1" s="9"/>
      <c r="M1" s="9"/>
      <c r="N1" s="9"/>
      <c r="O1" s="9"/>
      <c r="P1" s="9"/>
      <c r="Q1" s="9"/>
      <c r="R1" s="9"/>
      <c r="S1" s="9"/>
      <c r="T1" s="9"/>
      <c r="U1" s="16"/>
      <c r="V1"/>
      <c r="X1" s="8"/>
    </row>
    <row r="2" spans="1:24" s="5" customFormat="1" x14ac:dyDescent="0.25">
      <c r="B2" s="6"/>
      <c r="C2" s="19">
        <v>2009</v>
      </c>
      <c r="D2" s="19">
        <f>C2+1</f>
        <v>2010</v>
      </c>
      <c r="E2" s="19">
        <f t="shared" ref="E2:M2" si="0">D2+1</f>
        <v>2011</v>
      </c>
      <c r="F2" s="19">
        <f t="shared" si="0"/>
        <v>2012</v>
      </c>
      <c r="G2" s="19">
        <f t="shared" si="0"/>
        <v>2013</v>
      </c>
      <c r="H2" s="19">
        <f t="shared" si="0"/>
        <v>2014</v>
      </c>
      <c r="I2" s="19">
        <f t="shared" si="0"/>
        <v>2015</v>
      </c>
      <c r="J2" s="19">
        <f t="shared" si="0"/>
        <v>2016</v>
      </c>
      <c r="K2" s="19">
        <f t="shared" si="0"/>
        <v>2017</v>
      </c>
      <c r="L2" s="19">
        <f t="shared" si="0"/>
        <v>2018</v>
      </c>
      <c r="M2" s="19">
        <f t="shared" si="0"/>
        <v>2019</v>
      </c>
      <c r="N2" s="19">
        <f>M2+1</f>
        <v>2020</v>
      </c>
      <c r="O2" s="13">
        <v>2021</v>
      </c>
      <c r="P2" s="13">
        <v>2022</v>
      </c>
      <c r="Q2" s="13">
        <v>2023</v>
      </c>
      <c r="R2" s="13">
        <v>2024</v>
      </c>
      <c r="S2" s="13">
        <v>2025</v>
      </c>
      <c r="U2" s="17"/>
    </row>
    <row r="3" spans="1:24" x14ac:dyDescent="0.25">
      <c r="A3" t="s">
        <v>5</v>
      </c>
      <c r="B3" s="9" t="s">
        <v>44</v>
      </c>
      <c r="C3" s="9">
        <v>0</v>
      </c>
      <c r="D3" s="9">
        <v>0</v>
      </c>
      <c r="E3" s="9">
        <v>0</v>
      </c>
      <c r="F3" s="9">
        <v>0</v>
      </c>
      <c r="G3" s="9">
        <v>2.6784773000000001E-2</v>
      </c>
      <c r="H3" s="9">
        <v>2.0733844000000001E-2</v>
      </c>
      <c r="I3" s="9">
        <v>1.5353789E-2</v>
      </c>
      <c r="J3" s="9">
        <v>0.36062021599999999</v>
      </c>
      <c r="K3" s="9">
        <v>4.3787355440000004</v>
      </c>
      <c r="L3" s="9">
        <v>5.4177817749999999</v>
      </c>
      <c r="M3" s="9">
        <v>2.960365516</v>
      </c>
      <c r="N3" s="9">
        <v>6.8196097389999997</v>
      </c>
      <c r="O3" s="9">
        <v>6.0149046720000001</v>
      </c>
      <c r="P3" s="9">
        <v>6.6735650590000004</v>
      </c>
      <c r="Q3" s="9">
        <v>13.272824181000001</v>
      </c>
      <c r="R3" s="9">
        <v>6.1560529390000003</v>
      </c>
      <c r="S3" s="9">
        <v>0.62685561499999998</v>
      </c>
      <c r="T3" s="9"/>
      <c r="U3" s="8"/>
      <c r="W3" s="8"/>
    </row>
    <row r="4" spans="1:24" x14ac:dyDescent="0.25">
      <c r="B4" t="s">
        <v>41</v>
      </c>
      <c r="C4" s="9">
        <f>'Figure 5a'!B5</f>
        <v>99.072726304821515</v>
      </c>
      <c r="D4" s="9">
        <f>'Figure 5a'!C5</f>
        <v>123.81068467870885</v>
      </c>
      <c r="E4" s="9">
        <f>'Figure 5a'!D5</f>
        <v>161.80336892818153</v>
      </c>
      <c r="F4" s="9">
        <f>'Figure 5a'!E5</f>
        <v>157.02269481415337</v>
      </c>
      <c r="G4" s="9">
        <f>'Figure 5a'!F5</f>
        <v>151.41640875447806</v>
      </c>
      <c r="H4" s="9">
        <f>'Figure 5a'!G5</f>
        <v>150.21634123352794</v>
      </c>
      <c r="I4" s="9">
        <f>'Figure 5a'!H5</f>
        <v>99.616541305607825</v>
      </c>
      <c r="J4" s="9">
        <f>'Figure 5a'!I5</f>
        <v>81.398316292817029</v>
      </c>
      <c r="K4" s="9">
        <f>'Figure 5a'!J5</f>
        <v>99.999999999999986</v>
      </c>
      <c r="L4" s="9">
        <f>'Figure 5a'!K5</f>
        <v>115.85666539852058</v>
      </c>
      <c r="M4" s="9">
        <f>'Figure 5a'!L5</f>
        <v>113.12322289824147</v>
      </c>
      <c r="N4" s="9">
        <f>'Figure 5a'!M5</f>
        <v>91.501496070494156</v>
      </c>
      <c r="O4" s="9">
        <f>'Figure 5a'!N5</f>
        <v>133.90918493273801</v>
      </c>
      <c r="P4" s="9">
        <f>'Figure 5a'!O5</f>
        <v>161.51892069095291</v>
      </c>
      <c r="Q4" s="9">
        <f>'Figure 5a'!P5</f>
        <v>133.17174540928144</v>
      </c>
      <c r="R4" s="9">
        <f>'Figure 5a'!Q5</f>
        <v>118.0296538609727</v>
      </c>
      <c r="S4" s="9">
        <f>'Figure 5a'!R5</f>
        <v>111.57594069811621</v>
      </c>
      <c r="T4" s="9"/>
      <c r="U4" s="8"/>
      <c r="V4"/>
      <c r="W4" s="8"/>
    </row>
    <row r="5" spans="1:24" x14ac:dyDescent="0.25">
      <c r="B5" t="s">
        <v>39</v>
      </c>
      <c r="C5" s="9">
        <f t="shared" ref="C5:S5" si="1">C3*100/C4</f>
        <v>0</v>
      </c>
      <c r="D5" s="9">
        <f t="shared" si="1"/>
        <v>0</v>
      </c>
      <c r="E5" s="9">
        <f t="shared" si="1"/>
        <v>0</v>
      </c>
      <c r="F5" s="9">
        <f t="shared" si="1"/>
        <v>0</v>
      </c>
      <c r="G5" s="9">
        <f t="shared" si="1"/>
        <v>1.7689478452385929E-2</v>
      </c>
      <c r="H5" s="9">
        <f t="shared" si="1"/>
        <v>1.3802655443302898E-2</v>
      </c>
      <c r="I5" s="9">
        <f t="shared" si="1"/>
        <v>1.5412891070868439E-2</v>
      </c>
      <c r="J5" s="9">
        <f t="shared" si="1"/>
        <v>0.44303154220380703</v>
      </c>
      <c r="K5" s="9">
        <f t="shared" si="1"/>
        <v>4.3787355440000013</v>
      </c>
      <c r="L5" s="9">
        <f t="shared" si="1"/>
        <v>4.6762797430463436</v>
      </c>
      <c r="M5" s="9">
        <f t="shared" si="1"/>
        <v>2.6169388036822099</v>
      </c>
      <c r="N5" s="9">
        <f t="shared" si="1"/>
        <v>7.4530035375007069</v>
      </c>
      <c r="O5" s="9">
        <f t="shared" si="1"/>
        <v>4.4917790180122896</v>
      </c>
      <c r="P5" s="9">
        <f t="shared" si="1"/>
        <v>4.1317543668887353</v>
      </c>
      <c r="Q5" s="9">
        <f t="shared" si="1"/>
        <v>9.9666968696761913</v>
      </c>
      <c r="R5" s="9">
        <f t="shared" si="1"/>
        <v>5.2156832945144647</v>
      </c>
      <c r="S5" s="9">
        <f t="shared" si="1"/>
        <v>0.56181969972903256</v>
      </c>
      <c r="T5" s="9"/>
      <c r="U5" s="8"/>
      <c r="V5"/>
      <c r="W5" s="8"/>
    </row>
    <row r="6" spans="1:24" x14ac:dyDescent="0.25">
      <c r="A6" t="s">
        <v>6</v>
      </c>
      <c r="B6" s="9" t="s">
        <v>44</v>
      </c>
      <c r="C6" s="9">
        <v>1.1970500000000001E-4</v>
      </c>
      <c r="D6" s="9">
        <v>1.3935299999999999E-4</v>
      </c>
      <c r="E6" s="9">
        <v>5.5687260000000002E-2</v>
      </c>
      <c r="F6" s="9">
        <v>1.1165700000000001E-4</v>
      </c>
      <c r="G6" s="9">
        <v>1.2523100000000001E-4</v>
      </c>
      <c r="H6" s="9">
        <v>3.8949999999999998E-4</v>
      </c>
      <c r="I6" s="9">
        <v>1.0265000000000001E-5</v>
      </c>
      <c r="J6" s="9">
        <v>0.115199149</v>
      </c>
      <c r="K6" s="9">
        <v>0.42381172499999997</v>
      </c>
      <c r="L6" s="9">
        <v>0.46436196200000002</v>
      </c>
      <c r="M6" s="9">
        <v>6.1766326000000003E-2</v>
      </c>
      <c r="N6" s="9">
        <v>1.2455267000000001</v>
      </c>
      <c r="O6" s="9">
        <v>3.6264287450000001</v>
      </c>
      <c r="P6" s="9">
        <v>1.330387751</v>
      </c>
      <c r="Q6" s="9">
        <v>1.491529458</v>
      </c>
      <c r="R6" s="9">
        <v>1.324837348</v>
      </c>
      <c r="S6" s="9">
        <v>0.21479784199999999</v>
      </c>
      <c r="T6" s="9"/>
      <c r="U6" s="8"/>
      <c r="W6" s="8"/>
    </row>
    <row r="7" spans="1:24" x14ac:dyDescent="0.25">
      <c r="B7" t="s">
        <v>41</v>
      </c>
      <c r="C7" s="9">
        <f>'Figure 5a'!B5</f>
        <v>99.072726304821515</v>
      </c>
      <c r="D7" s="9">
        <f>'Figure 5a'!C5</f>
        <v>123.81068467870885</v>
      </c>
      <c r="E7" s="9">
        <f>'Figure 5a'!D5</f>
        <v>161.80336892818153</v>
      </c>
      <c r="F7" s="9">
        <f>'Figure 5a'!E5</f>
        <v>157.02269481415337</v>
      </c>
      <c r="G7" s="9">
        <f>'Figure 5a'!F5</f>
        <v>151.41640875447806</v>
      </c>
      <c r="H7" s="9">
        <f>'Figure 5a'!G5</f>
        <v>150.21634123352794</v>
      </c>
      <c r="I7" s="9">
        <f>'Figure 5a'!H5</f>
        <v>99.616541305607825</v>
      </c>
      <c r="J7" s="9">
        <f>'Figure 5a'!I5</f>
        <v>81.398316292817029</v>
      </c>
      <c r="K7" s="9">
        <f>'Figure 5a'!J5</f>
        <v>99.999999999999986</v>
      </c>
      <c r="L7" s="9">
        <f>'Figure 5a'!K5</f>
        <v>115.85666539852058</v>
      </c>
      <c r="M7" s="9">
        <f>'Figure 5a'!L5</f>
        <v>113.12322289824147</v>
      </c>
      <c r="N7" s="9">
        <f>'Figure 5a'!M5</f>
        <v>91.501496070494156</v>
      </c>
      <c r="O7" s="9">
        <f>'Figure 5a'!N5</f>
        <v>133.90918493273801</v>
      </c>
      <c r="P7" s="9">
        <f>'Figure 5a'!O5</f>
        <v>161.51892069095291</v>
      </c>
      <c r="Q7" s="9">
        <f>'Figure 5a'!P5</f>
        <v>133.17174540928144</v>
      </c>
      <c r="R7" s="9">
        <f>'Figure 5a'!Q5</f>
        <v>118.0296538609727</v>
      </c>
      <c r="S7" s="9">
        <f>'Figure 5a'!R5</f>
        <v>111.57594069811621</v>
      </c>
      <c r="T7" s="9"/>
      <c r="U7" s="8"/>
      <c r="V7"/>
      <c r="W7" s="8"/>
    </row>
    <row r="8" spans="1:24" x14ac:dyDescent="0.25">
      <c r="B8" t="s">
        <v>39</v>
      </c>
      <c r="C8" s="9">
        <f>C6*100/C7</f>
        <v>1.2082538198423878E-4</v>
      </c>
      <c r="D8" s="9">
        <f t="shared" ref="D8:R8" si="2">D6*100/D7</f>
        <v>1.1255329082592811E-4</v>
      </c>
      <c r="E8" s="9">
        <f t="shared" si="2"/>
        <v>3.4416625790231532E-2</v>
      </c>
      <c r="F8" s="9">
        <f t="shared" si="2"/>
        <v>7.1108829288755597E-5</v>
      </c>
      <c r="G8" s="9">
        <f t="shared" si="2"/>
        <v>8.2706359918403733E-5</v>
      </c>
      <c r="H8" s="9">
        <f t="shared" si="2"/>
        <v>2.5929269532299357E-4</v>
      </c>
      <c r="I8" s="9">
        <f t="shared" si="2"/>
        <v>1.0304513553134314E-5</v>
      </c>
      <c r="J8" s="9">
        <f t="shared" si="2"/>
        <v>0.14152522342795157</v>
      </c>
      <c r="K8" s="9">
        <f t="shared" si="2"/>
        <v>0.42381172500000003</v>
      </c>
      <c r="L8" s="9">
        <f t="shared" si="2"/>
        <v>0.40080729097691575</v>
      </c>
      <c r="M8" s="9">
        <f t="shared" si="2"/>
        <v>5.4600924918450304E-2</v>
      </c>
      <c r="N8" s="9">
        <f t="shared" si="2"/>
        <v>1.3612091096744769</v>
      </c>
      <c r="O8" s="9">
        <f t="shared" si="2"/>
        <v>2.7081254708715754</v>
      </c>
      <c r="P8" s="9">
        <f t="shared" si="2"/>
        <v>0.82367300704388535</v>
      </c>
      <c r="Q8" s="9">
        <f t="shared" si="2"/>
        <v>1.120004437439811</v>
      </c>
      <c r="R8" s="9">
        <f t="shared" si="2"/>
        <v>1.1224614363103427</v>
      </c>
      <c r="S8" s="9">
        <f>S6*100/S7</f>
        <v>0.1925126874629402</v>
      </c>
      <c r="T8" s="9"/>
      <c r="U8" s="8"/>
      <c r="V8"/>
      <c r="W8" s="8"/>
    </row>
    <row r="9" spans="1:24" x14ac:dyDescent="0.25">
      <c r="A9" t="s">
        <v>2</v>
      </c>
      <c r="B9" s="9" t="s">
        <v>44</v>
      </c>
      <c r="C9" s="9">
        <v>0.120872548</v>
      </c>
      <c r="D9" s="9">
        <v>0.62395893800000002</v>
      </c>
      <c r="E9" s="9">
        <v>0.88216981999999999</v>
      </c>
      <c r="F9" s="9">
        <v>1.1899768310000001</v>
      </c>
      <c r="G9" s="9">
        <v>0.94663423099999999</v>
      </c>
      <c r="H9" s="9">
        <v>0.165012241</v>
      </c>
      <c r="I9" s="9">
        <v>2.2507445000000001E-2</v>
      </c>
      <c r="J9" s="9">
        <v>0.12502627199999999</v>
      </c>
      <c r="K9" s="9">
        <v>0.40341316399999999</v>
      </c>
      <c r="L9" s="9">
        <v>0.31926653799999999</v>
      </c>
      <c r="M9" s="9">
        <v>0.157985705</v>
      </c>
      <c r="N9" s="9">
        <v>0.18658676799999999</v>
      </c>
      <c r="O9" s="9">
        <v>2.3314496729999998</v>
      </c>
      <c r="P9" s="9">
        <v>0.82558062099999996</v>
      </c>
      <c r="Q9" s="9">
        <v>1.1374706809999999</v>
      </c>
      <c r="R9" s="9">
        <v>1.6040972520000001</v>
      </c>
      <c r="S9" s="9">
        <v>0.106497017</v>
      </c>
      <c r="T9" s="9"/>
      <c r="U9" s="8"/>
      <c r="W9" s="8"/>
    </row>
    <row r="10" spans="1:24" x14ac:dyDescent="0.25">
      <c r="B10" t="s">
        <v>41</v>
      </c>
      <c r="C10" s="9">
        <f>'Figure 5a'!B5</f>
        <v>99.072726304821515</v>
      </c>
      <c r="D10" s="9">
        <f>'Figure 5a'!C5</f>
        <v>123.81068467870885</v>
      </c>
      <c r="E10" s="9">
        <f>'Figure 5a'!D5</f>
        <v>161.80336892818153</v>
      </c>
      <c r="F10" s="9">
        <f>'Figure 5a'!E5</f>
        <v>157.02269481415337</v>
      </c>
      <c r="G10" s="9">
        <f>'Figure 5a'!F5</f>
        <v>151.41640875447806</v>
      </c>
      <c r="H10" s="9">
        <f>'Figure 5a'!G5</f>
        <v>150.21634123352794</v>
      </c>
      <c r="I10" s="9">
        <f>'Figure 5a'!H5</f>
        <v>99.616541305607825</v>
      </c>
      <c r="J10" s="9">
        <f>'Figure 5a'!I5</f>
        <v>81.398316292817029</v>
      </c>
      <c r="K10" s="9">
        <f>'Figure 5a'!J5</f>
        <v>99.999999999999986</v>
      </c>
      <c r="L10" s="9">
        <f>'Figure 5a'!K5</f>
        <v>115.85666539852058</v>
      </c>
      <c r="M10" s="9">
        <f>'Figure 5a'!L5</f>
        <v>113.12322289824147</v>
      </c>
      <c r="N10" s="9">
        <f>'Figure 5a'!M5</f>
        <v>91.501496070494156</v>
      </c>
      <c r="O10" s="9">
        <f>'Figure 5a'!N5</f>
        <v>133.90918493273801</v>
      </c>
      <c r="P10" s="9">
        <f>'Figure 5a'!O5</f>
        <v>161.51892069095291</v>
      </c>
      <c r="Q10" s="9">
        <f>'Figure 5a'!P5</f>
        <v>133.17174540928144</v>
      </c>
      <c r="R10" s="9">
        <f>'Figure 5a'!Q5</f>
        <v>118.0296538609727</v>
      </c>
      <c r="S10" s="9">
        <f>'Figure 5a'!R5</f>
        <v>111.57594069811621</v>
      </c>
      <c r="T10" s="9"/>
      <c r="U10" s="8"/>
      <c r="V10"/>
      <c r="W10" s="8"/>
    </row>
    <row r="11" spans="1:24" x14ac:dyDescent="0.25">
      <c r="B11" t="s">
        <v>39</v>
      </c>
      <c r="C11" s="9">
        <f>C9*100/C10</f>
        <v>0.12200385767936374</v>
      </c>
      <c r="D11" s="9">
        <f t="shared" ref="D11:S11" si="3">D9*100/D10</f>
        <v>0.5039621092631752</v>
      </c>
      <c r="E11" s="9">
        <f t="shared" si="3"/>
        <v>0.5452110335178264</v>
      </c>
      <c r="F11" s="9">
        <f t="shared" si="3"/>
        <v>0.75783747846667349</v>
      </c>
      <c r="G11" s="9">
        <f t="shared" si="3"/>
        <v>0.62518602758236652</v>
      </c>
      <c r="H11" s="9">
        <f t="shared" si="3"/>
        <v>0.10984972716348497</v>
      </c>
      <c r="I11" s="9">
        <f t="shared" si="3"/>
        <v>2.2594083979437424E-2</v>
      </c>
      <c r="J11" s="9">
        <f t="shared" si="3"/>
        <v>0.15359810582597136</v>
      </c>
      <c r="K11" s="9">
        <f t="shared" si="3"/>
        <v>0.40341316400000005</v>
      </c>
      <c r="L11" s="9">
        <f t="shared" si="3"/>
        <v>0.27557028065825623</v>
      </c>
      <c r="M11" s="9">
        <f t="shared" si="3"/>
        <v>0.13965806573784942</v>
      </c>
      <c r="N11" s="9">
        <f t="shared" si="3"/>
        <v>0.20391663088901921</v>
      </c>
      <c r="O11" s="9">
        <f t="shared" si="3"/>
        <v>1.7410677797576595</v>
      </c>
      <c r="P11" s="9">
        <f t="shared" si="3"/>
        <v>0.51113554837309094</v>
      </c>
      <c r="Q11" s="9">
        <f t="shared" si="3"/>
        <v>0.85413814882741901</v>
      </c>
      <c r="R11" s="9">
        <f t="shared" si="3"/>
        <v>1.3590629130281686</v>
      </c>
      <c r="S11" s="9">
        <f t="shared" si="3"/>
        <v>9.5448011761014029E-2</v>
      </c>
      <c r="T11" s="9"/>
      <c r="U11" s="8"/>
      <c r="V11"/>
      <c r="W11" s="8"/>
    </row>
    <row r="12" spans="1:24" x14ac:dyDescent="0.25">
      <c r="A12" t="s">
        <v>24</v>
      </c>
      <c r="B12" s="9" t="s">
        <v>44</v>
      </c>
      <c r="C12" s="9">
        <v>0.193195278</v>
      </c>
      <c r="D12" s="9">
        <v>0.30298315599999998</v>
      </c>
      <c r="E12" s="9">
        <v>0.50891469499999997</v>
      </c>
      <c r="F12" s="9">
        <v>0.70313204100000004</v>
      </c>
      <c r="G12" s="9">
        <v>1.1230224710000001</v>
      </c>
      <c r="H12" s="9">
        <v>0.99865409500000002</v>
      </c>
      <c r="I12" s="9">
        <v>1.5659490540000001</v>
      </c>
      <c r="J12" s="9">
        <v>1.289311476</v>
      </c>
      <c r="K12" s="9">
        <v>2.4436489560000001</v>
      </c>
      <c r="L12" s="9">
        <v>1.789331279</v>
      </c>
      <c r="M12" s="9">
        <v>0.40042855300000002</v>
      </c>
      <c r="N12" s="9">
        <v>1.559429572</v>
      </c>
      <c r="O12" s="9">
        <v>3.665306808</v>
      </c>
      <c r="P12" s="9">
        <v>4.6045893739999997</v>
      </c>
      <c r="Q12" s="9">
        <v>3.8262510650000001</v>
      </c>
      <c r="R12" s="9">
        <v>5.2397043590000001</v>
      </c>
      <c r="S12" s="9">
        <v>3.988079103</v>
      </c>
      <c r="T12" s="9"/>
      <c r="U12" s="8"/>
      <c r="W12" s="8"/>
    </row>
    <row r="13" spans="1:24" x14ac:dyDescent="0.25">
      <c r="B13" t="s">
        <v>41</v>
      </c>
      <c r="C13" s="9">
        <f>'Figure 5a'!B5</f>
        <v>99.072726304821515</v>
      </c>
      <c r="D13" s="9">
        <f>'Figure 5a'!C5</f>
        <v>123.81068467870885</v>
      </c>
      <c r="E13" s="9">
        <f>'Figure 5a'!D5</f>
        <v>161.80336892818153</v>
      </c>
      <c r="F13" s="9">
        <f>'Figure 5a'!E5</f>
        <v>157.02269481415337</v>
      </c>
      <c r="G13" s="9">
        <f>'Figure 5a'!F5</f>
        <v>151.41640875447806</v>
      </c>
      <c r="H13" s="9">
        <f>'Figure 5a'!G5</f>
        <v>150.21634123352794</v>
      </c>
      <c r="I13" s="9">
        <f>'Figure 5a'!H5</f>
        <v>99.616541305607825</v>
      </c>
      <c r="J13" s="9">
        <f>'Figure 5a'!I5</f>
        <v>81.398316292817029</v>
      </c>
      <c r="K13" s="9">
        <f>'Figure 5a'!J5</f>
        <v>99.999999999999986</v>
      </c>
      <c r="L13" s="9">
        <f>'Figure 5a'!K5</f>
        <v>115.85666539852058</v>
      </c>
      <c r="M13" s="9">
        <f>'Figure 5a'!L5</f>
        <v>113.12322289824147</v>
      </c>
      <c r="N13" s="9">
        <f>'Figure 5a'!M5</f>
        <v>91.501496070494156</v>
      </c>
      <c r="O13" s="9">
        <f>'Figure 5a'!N5</f>
        <v>133.90918493273801</v>
      </c>
      <c r="P13" s="9">
        <f>'Figure 5a'!O5</f>
        <v>161.51892069095291</v>
      </c>
      <c r="Q13" s="9">
        <f>'Figure 5a'!P5</f>
        <v>133.17174540928144</v>
      </c>
      <c r="R13" s="9">
        <f>'Figure 5a'!Q5</f>
        <v>118.0296538609727</v>
      </c>
      <c r="S13" s="9">
        <f>'Figure 5a'!R5</f>
        <v>111.57594069811621</v>
      </c>
      <c r="T13" s="9"/>
      <c r="U13" s="8"/>
      <c r="V13"/>
    </row>
    <row r="14" spans="1:24" x14ac:dyDescent="0.25">
      <c r="B14" t="s">
        <v>39</v>
      </c>
      <c r="C14" s="9">
        <f t="shared" ref="C14:S14" si="4">C12*100/C13</f>
        <v>0.1950034941055194</v>
      </c>
      <c r="D14" s="9">
        <f t="shared" si="4"/>
        <v>0.24471486995346742</v>
      </c>
      <c r="E14" s="9">
        <f t="shared" si="4"/>
        <v>0.31452663709733275</v>
      </c>
      <c r="F14" s="9">
        <f t="shared" si="4"/>
        <v>0.44779007380570229</v>
      </c>
      <c r="G14" s="9">
        <f t="shared" si="4"/>
        <v>0.74167818417948528</v>
      </c>
      <c r="H14" s="9">
        <f t="shared" si="4"/>
        <v>0.66481055709344006</v>
      </c>
      <c r="I14" s="9">
        <f t="shared" si="4"/>
        <v>1.5719769362358362</v>
      </c>
      <c r="J14" s="9">
        <f t="shared" si="4"/>
        <v>1.5839534952564798</v>
      </c>
      <c r="K14" s="9">
        <f t="shared" si="4"/>
        <v>2.4436489560000005</v>
      </c>
      <c r="L14" s="9">
        <f t="shared" si="4"/>
        <v>1.5444353355459588</v>
      </c>
      <c r="M14" s="9">
        <f t="shared" si="4"/>
        <v>0.35397555227028876</v>
      </c>
      <c r="N14" s="9">
        <f t="shared" si="4"/>
        <v>1.7042667485989427</v>
      </c>
      <c r="O14" s="9">
        <f t="shared" si="4"/>
        <v>2.7371586272002677</v>
      </c>
      <c r="P14" s="9">
        <f t="shared" si="4"/>
        <v>2.8508049424193027</v>
      </c>
      <c r="Q14" s="9">
        <f t="shared" si="4"/>
        <v>2.8731703209570822</v>
      </c>
      <c r="R14" s="9">
        <f t="shared" si="4"/>
        <v>4.4393118064820012</v>
      </c>
      <c r="S14" s="9">
        <f t="shared" si="4"/>
        <v>3.5743181532211206</v>
      </c>
    </row>
    <row r="15" spans="1:24" x14ac:dyDescent="0.25">
      <c r="C15" s="9"/>
      <c r="D15" s="9"/>
      <c r="E15" s="9"/>
      <c r="F15" s="9"/>
      <c r="G15" s="9"/>
      <c r="H15" s="9"/>
      <c r="I15" s="9"/>
      <c r="J15" s="9"/>
      <c r="K15" s="9"/>
      <c r="L15" s="9"/>
      <c r="M15" s="9"/>
      <c r="N15" s="9"/>
      <c r="O15" s="9"/>
      <c r="P15" s="9"/>
      <c r="Q15" s="9"/>
      <c r="R15" s="9"/>
      <c r="S15" s="9"/>
    </row>
    <row r="16" spans="1:24" x14ac:dyDescent="0.25">
      <c r="B16" t="s">
        <v>5</v>
      </c>
      <c r="G16" t="s">
        <v>6</v>
      </c>
      <c r="P16" s="20"/>
      <c r="Q16" s="20"/>
      <c r="R16" s="20"/>
      <c r="S16" s="20"/>
    </row>
    <row r="21" spans="2:22" x14ac:dyDescent="0.25">
      <c r="U21"/>
      <c r="V21"/>
    </row>
    <row r="25" spans="2:22" x14ac:dyDescent="0.25">
      <c r="U25" s="20"/>
    </row>
    <row r="27" spans="2:22" x14ac:dyDescent="0.25">
      <c r="B27" t="s">
        <v>2</v>
      </c>
      <c r="G27" t="s">
        <v>24</v>
      </c>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3F135-D8DB-4991-BE6F-2FA3957D5DB6}">
  <dimension ref="A1:R14"/>
  <sheetViews>
    <sheetView zoomScale="90" zoomScaleNormal="90" workbookViewId="0"/>
  </sheetViews>
  <sheetFormatPr defaultRowHeight="15" x14ac:dyDescent="0.25"/>
  <cols>
    <col min="1" max="1" width="42.85546875" bestFit="1" customWidth="1"/>
  </cols>
  <sheetData>
    <row r="1" spans="1:18" x14ac:dyDescent="0.25">
      <c r="A1" s="1" t="s">
        <v>48</v>
      </c>
    </row>
    <row r="2" spans="1:18" x14ac:dyDescent="0.25">
      <c r="B2" s="12">
        <v>2009</v>
      </c>
      <c r="C2" s="12">
        <f>B2+1</f>
        <v>2010</v>
      </c>
      <c r="D2" s="12">
        <f t="shared" ref="D2:L2" si="0">C2+1</f>
        <v>2011</v>
      </c>
      <c r="E2" s="12">
        <f t="shared" si="0"/>
        <v>2012</v>
      </c>
      <c r="F2" s="12">
        <f t="shared" si="0"/>
        <v>2013</v>
      </c>
      <c r="G2" s="12">
        <f t="shared" si="0"/>
        <v>2014</v>
      </c>
      <c r="H2" s="12">
        <f t="shared" si="0"/>
        <v>2015</v>
      </c>
      <c r="I2" s="12">
        <f t="shared" si="0"/>
        <v>2016</v>
      </c>
      <c r="J2" s="12">
        <f t="shared" si="0"/>
        <v>2017</v>
      </c>
      <c r="K2" s="12">
        <f t="shared" si="0"/>
        <v>2018</v>
      </c>
      <c r="L2" s="12">
        <f t="shared" si="0"/>
        <v>2019</v>
      </c>
      <c r="M2" s="12">
        <f>L2+1</f>
        <v>2020</v>
      </c>
      <c r="N2" s="1">
        <v>2021</v>
      </c>
      <c r="O2" s="1">
        <v>2022</v>
      </c>
      <c r="P2" s="13">
        <v>2023</v>
      </c>
      <c r="Q2" s="1">
        <v>2024</v>
      </c>
      <c r="R2" s="29">
        <v>2025</v>
      </c>
    </row>
    <row r="3" spans="1:18" x14ac:dyDescent="0.25">
      <c r="A3" s="9" t="s">
        <v>127</v>
      </c>
      <c r="B3" s="9">
        <v>21.904162855999999</v>
      </c>
      <c r="C3" s="9">
        <v>30.053519379000001</v>
      </c>
      <c r="D3" s="9">
        <v>35.150624716999999</v>
      </c>
      <c r="E3" s="9">
        <v>34.146164591000002</v>
      </c>
      <c r="F3" s="9">
        <v>35.839197693000003</v>
      </c>
      <c r="G3" s="9">
        <v>35.091543711</v>
      </c>
      <c r="H3" s="9">
        <v>31.206293480999999</v>
      </c>
      <c r="I3" s="9">
        <v>30.864187915999999</v>
      </c>
      <c r="J3" s="9">
        <v>34.735090632000002</v>
      </c>
      <c r="K3" s="9">
        <v>34.633903850000003</v>
      </c>
      <c r="L3" s="9">
        <v>28.338530754000001</v>
      </c>
      <c r="M3" s="9">
        <v>30.644179498</v>
      </c>
      <c r="N3" s="9">
        <v>34.935044986999998</v>
      </c>
      <c r="O3" s="9">
        <v>36.150652852</v>
      </c>
      <c r="P3" s="9">
        <v>35.722902628999996</v>
      </c>
      <c r="Q3" s="9">
        <v>35.99502897</v>
      </c>
      <c r="R3" s="9">
        <v>26.671506376</v>
      </c>
    </row>
    <row r="4" spans="1:18" x14ac:dyDescent="0.25">
      <c r="A4" s="9" t="s">
        <v>41</v>
      </c>
      <c r="B4" s="9">
        <v>95.595600089789215</v>
      </c>
      <c r="C4" s="9">
        <v>100.25422894127712</v>
      </c>
      <c r="D4" s="9">
        <v>108.33377778847883</v>
      </c>
      <c r="E4" s="9">
        <v>108.72781522569029</v>
      </c>
      <c r="F4" s="9">
        <v>108.28711262212353</v>
      </c>
      <c r="G4" s="9">
        <v>107.73813953446471</v>
      </c>
      <c r="H4" s="9">
        <v>100.9299555173351</v>
      </c>
      <c r="I4" s="9">
        <v>97.651071002482183</v>
      </c>
      <c r="J4" s="9">
        <v>100.00000000000001</v>
      </c>
      <c r="K4" s="9">
        <v>103.14566283791407</v>
      </c>
      <c r="L4" s="9">
        <v>100.60719234878081</v>
      </c>
      <c r="M4" s="9">
        <v>98.786673109099354</v>
      </c>
      <c r="N4" s="9">
        <v>110.67560391847445</v>
      </c>
      <c r="O4" s="9">
        <v>121.00042664868658</v>
      </c>
      <c r="P4" s="9">
        <v>112.53885835157564</v>
      </c>
      <c r="Q4" s="9">
        <v>109.70124150850411</v>
      </c>
      <c r="R4" s="9">
        <v>111.68337747966387</v>
      </c>
    </row>
    <row r="5" spans="1:18" x14ac:dyDescent="0.25">
      <c r="A5" t="s">
        <v>128</v>
      </c>
      <c r="B5" s="9">
        <f>B3*100/B4</f>
        <v>22.913358810893257</v>
      </c>
      <c r="C5" s="9">
        <f t="shared" ref="C5:R5" si="1">C3*100/C4</f>
        <v>29.977308385268753</v>
      </c>
      <c r="D5" s="9">
        <f t="shared" si="1"/>
        <v>32.446597390549258</v>
      </c>
      <c r="E5" s="9">
        <f t="shared" si="1"/>
        <v>31.405178628965885</v>
      </c>
      <c r="F5" s="9">
        <f t="shared" si="1"/>
        <v>33.096457025374498</v>
      </c>
      <c r="G5" s="9">
        <f t="shared" si="1"/>
        <v>32.571143202054692</v>
      </c>
      <c r="H5" s="9">
        <f t="shared" si="1"/>
        <v>30.918762740998336</v>
      </c>
      <c r="I5" s="9">
        <f t="shared" si="1"/>
        <v>31.606604616979027</v>
      </c>
      <c r="J5" s="9">
        <f t="shared" si="1"/>
        <v>34.735090631999995</v>
      </c>
      <c r="K5" s="9">
        <f t="shared" si="1"/>
        <v>33.577663759284448</v>
      </c>
      <c r="L5" s="9">
        <f t="shared" si="1"/>
        <v>28.167499850067543</v>
      </c>
      <c r="M5" s="9">
        <f t="shared" si="1"/>
        <v>31.020560297801271</v>
      </c>
      <c r="N5" s="9">
        <f t="shared" si="1"/>
        <v>31.565262578312879</v>
      </c>
      <c r="O5" s="9">
        <f t="shared" si="1"/>
        <v>29.876467259871767</v>
      </c>
      <c r="P5" s="9">
        <f t="shared" si="1"/>
        <v>31.742727047577024</v>
      </c>
      <c r="Q5" s="9">
        <f t="shared" si="1"/>
        <v>32.811870198578966</v>
      </c>
      <c r="R5" s="9">
        <f t="shared" si="1"/>
        <v>23.881357260042162</v>
      </c>
    </row>
    <row r="6" spans="1:18" x14ac:dyDescent="0.25">
      <c r="A6" s="9"/>
      <c r="B6" s="9"/>
      <c r="C6" s="9"/>
      <c r="D6" s="9"/>
      <c r="E6" s="9"/>
      <c r="F6" s="9"/>
      <c r="G6" s="9"/>
      <c r="H6" s="9"/>
      <c r="I6" s="9"/>
      <c r="J6" s="9"/>
      <c r="K6" s="9"/>
      <c r="L6" s="9"/>
      <c r="M6" s="9"/>
      <c r="N6" s="9"/>
      <c r="O6" s="9"/>
      <c r="P6" s="9"/>
      <c r="Q6" s="9"/>
      <c r="R6" s="9"/>
    </row>
    <row r="8" spans="1:18" x14ac:dyDescent="0.25">
      <c r="A8" s="1" t="s">
        <v>25</v>
      </c>
    </row>
    <row r="9" spans="1:18" x14ac:dyDescent="0.25">
      <c r="A9" s="9"/>
      <c r="B9" s="12">
        <v>2009</v>
      </c>
      <c r="C9" s="12">
        <f>B9+1</f>
        <v>2010</v>
      </c>
      <c r="D9" s="12">
        <f t="shared" ref="D9:L9" si="2">C9+1</f>
        <v>2011</v>
      </c>
      <c r="E9" s="12">
        <f t="shared" si="2"/>
        <v>2012</v>
      </c>
      <c r="F9" s="12">
        <f t="shared" si="2"/>
        <v>2013</v>
      </c>
      <c r="G9" s="12">
        <f t="shared" si="2"/>
        <v>2014</v>
      </c>
      <c r="H9" s="12">
        <f t="shared" si="2"/>
        <v>2015</v>
      </c>
      <c r="I9" s="12">
        <f t="shared" si="2"/>
        <v>2016</v>
      </c>
      <c r="J9" s="12">
        <f t="shared" si="2"/>
        <v>2017</v>
      </c>
      <c r="K9" s="12">
        <f t="shared" si="2"/>
        <v>2018</v>
      </c>
      <c r="L9" s="12">
        <f t="shared" si="2"/>
        <v>2019</v>
      </c>
      <c r="M9" s="12">
        <f>L9+1</f>
        <v>2020</v>
      </c>
      <c r="N9" s="1">
        <v>2021</v>
      </c>
      <c r="O9" s="1">
        <v>2022</v>
      </c>
      <c r="P9" s="13">
        <v>2023</v>
      </c>
      <c r="Q9" s="1">
        <v>2024</v>
      </c>
      <c r="R9" s="29">
        <v>2025</v>
      </c>
    </row>
    <row r="10" spans="1:18" x14ac:dyDescent="0.25">
      <c r="A10" t="s">
        <v>129</v>
      </c>
      <c r="B10" s="9"/>
      <c r="C10" s="9"/>
      <c r="D10" s="9"/>
      <c r="E10" s="9"/>
      <c r="F10" s="9"/>
      <c r="G10" s="9"/>
      <c r="H10" s="9"/>
      <c r="I10" s="9"/>
      <c r="J10" s="9">
        <v>642.08511999999996</v>
      </c>
      <c r="K10" s="9">
        <v>703.46109200000001</v>
      </c>
      <c r="L10" s="9">
        <v>670.1395</v>
      </c>
      <c r="M10" s="9">
        <v>667.320021</v>
      </c>
      <c r="N10" s="9">
        <v>901.73166500000002</v>
      </c>
      <c r="O10" s="9">
        <v>891.551513</v>
      </c>
      <c r="P10" s="9">
        <v>886.20894099999998</v>
      </c>
      <c r="Q10" s="9">
        <v>902.66913799999998</v>
      </c>
      <c r="R10" s="9">
        <v>901.76288099999999</v>
      </c>
    </row>
    <row r="11" spans="1:18" x14ac:dyDescent="0.25">
      <c r="A11" t="s">
        <v>42</v>
      </c>
      <c r="B11" s="9"/>
      <c r="C11" s="9"/>
      <c r="D11" s="9"/>
      <c r="E11" s="9"/>
      <c r="F11" s="9"/>
      <c r="G11" s="9"/>
      <c r="H11" s="9"/>
      <c r="I11" s="9"/>
      <c r="J11" s="9">
        <v>100.00000000000001</v>
      </c>
      <c r="K11" s="9">
        <v>108.03410313933216</v>
      </c>
      <c r="L11" s="9">
        <v>104.99986160707526</v>
      </c>
      <c r="M11" s="9">
        <v>100.03823826225415</v>
      </c>
      <c r="N11" s="9">
        <v>120.46221732377695</v>
      </c>
      <c r="O11" s="9">
        <v>128.8330719525708</v>
      </c>
      <c r="P11" s="9">
        <v>118.26909453713381</v>
      </c>
      <c r="Q11" s="9">
        <v>116.88052524201008</v>
      </c>
      <c r="R11" s="9">
        <v>116.72592222426046</v>
      </c>
    </row>
    <row r="12" spans="1:18" x14ac:dyDescent="0.25">
      <c r="A12" t="s">
        <v>130</v>
      </c>
      <c r="B12" s="9"/>
      <c r="C12" s="9"/>
      <c r="D12" s="9"/>
      <c r="E12" s="9"/>
      <c r="F12" s="9"/>
      <c r="G12" s="9"/>
      <c r="H12" s="9"/>
      <c r="I12" s="9"/>
      <c r="J12" s="9">
        <f>J10*100/J11</f>
        <v>642.08511999999985</v>
      </c>
      <c r="K12" s="9">
        <f t="shared" ref="K12:R12" si="3">K10*100/K11</f>
        <v>651.14725032033869</v>
      </c>
      <c r="L12" s="9">
        <f t="shared" si="3"/>
        <v>638.22893644161104</v>
      </c>
      <c r="M12" s="9">
        <f t="shared" si="3"/>
        <v>667.06494695617732</v>
      </c>
      <c r="N12" s="9">
        <f t="shared" si="3"/>
        <v>748.55974348897803</v>
      </c>
      <c r="O12" s="9">
        <f t="shared" si="3"/>
        <v>692.02068963178942</v>
      </c>
      <c r="P12" s="9">
        <f t="shared" si="3"/>
        <v>749.31574006576216</v>
      </c>
      <c r="Q12" s="9">
        <f t="shared" si="3"/>
        <v>772.30072001383837</v>
      </c>
      <c r="R12" s="9">
        <f t="shared" si="3"/>
        <v>772.54723185436228</v>
      </c>
    </row>
    <row r="13" spans="1:18" x14ac:dyDescent="0.25">
      <c r="A13" t="s">
        <v>43</v>
      </c>
      <c r="B13" s="8"/>
      <c r="C13" s="8"/>
      <c r="D13" s="8"/>
      <c r="E13" s="8"/>
      <c r="F13" s="8"/>
      <c r="G13" s="8"/>
      <c r="H13" s="8"/>
      <c r="I13" s="8"/>
      <c r="J13" s="8"/>
      <c r="K13" s="8">
        <f>K12/J12-1</f>
        <v>1.4113596528041006E-2</v>
      </c>
      <c r="L13" s="8">
        <f>L12/K12-1</f>
        <v>-1.9839312647595975E-2</v>
      </c>
      <c r="M13" s="8">
        <f t="shared" ref="M13:Q13" si="4">M12/L12-1</f>
        <v>4.5181296033581564E-2</v>
      </c>
      <c r="N13" s="8">
        <f t="shared" si="4"/>
        <v>0.12216920841765422</v>
      </c>
      <c r="O13" s="8">
        <f t="shared" si="4"/>
        <v>-7.5530449438363512E-2</v>
      </c>
      <c r="P13" s="8">
        <f t="shared" si="4"/>
        <v>8.2793840259975937E-2</v>
      </c>
      <c r="Q13" s="8">
        <f t="shared" si="4"/>
        <v>3.0674625820697354E-2</v>
      </c>
      <c r="R13" s="8">
        <f>R12/Q12-1</f>
        <v>3.1919151974824089E-4</v>
      </c>
    </row>
    <row r="14" spans="1:18" x14ac:dyDescent="0.25">
      <c r="A14" t="s">
        <v>40</v>
      </c>
      <c r="J14" s="9">
        <f>J5</f>
        <v>34.735090631999995</v>
      </c>
      <c r="K14" s="9">
        <f>J14*(1+K13)</f>
        <v>35.225327686544979</v>
      </c>
      <c r="L14" s="9">
        <f>K14*(1+L13)</f>
        <v>34.526481397457594</v>
      </c>
      <c r="M14" s="9">
        <f>L14*(1+M13)</f>
        <v>36.086432574474074</v>
      </c>
      <c r="N14" s="9">
        <f>M14*(1+N13)</f>
        <v>40.495083476714626</v>
      </c>
      <c r="O14" s="9">
        <f t="shared" ref="O14:R14" si="5">N14*(1+O13)</f>
        <v>37.436471621674322</v>
      </c>
      <c r="P14" s="9">
        <f t="shared" si="5"/>
        <v>40.535980873016349</v>
      </c>
      <c r="Q14" s="9">
        <f t="shared" si="5"/>
        <v>41.77940691857107</v>
      </c>
      <c r="R14" s="9">
        <f t="shared" si="5"/>
        <v>41.792742550959588</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64DA6-BF40-4109-B935-F4E538CAD32F}">
  <dimension ref="A1:F36"/>
  <sheetViews>
    <sheetView zoomScaleNormal="100" workbookViewId="0">
      <selection activeCell="B3" sqref="B3"/>
    </sheetView>
  </sheetViews>
  <sheetFormatPr defaultRowHeight="15" x14ac:dyDescent="0.25"/>
  <cols>
    <col min="1" max="1" width="42" customWidth="1"/>
    <col min="2" max="3" width="40" customWidth="1"/>
    <col min="4" max="4" width="42.7109375" bestFit="1" customWidth="1"/>
  </cols>
  <sheetData>
    <row r="1" spans="1:6" s="31" customFormat="1" ht="43.15" customHeight="1" x14ac:dyDescent="0.25">
      <c r="A1" s="30"/>
      <c r="B1" s="30" t="s">
        <v>113</v>
      </c>
      <c r="C1" s="30" t="s">
        <v>115</v>
      </c>
      <c r="D1" s="30" t="s">
        <v>49</v>
      </c>
    </row>
    <row r="3" spans="1:6" x14ac:dyDescent="0.25">
      <c r="A3" t="s">
        <v>50</v>
      </c>
      <c r="B3" s="38">
        <f>'Raw data'!B6/'Raw data'!$B$2*100</f>
        <v>44.048152843549431</v>
      </c>
      <c r="C3" s="38">
        <f>'Raw data'!C6/'Raw data'!$C$2*100</f>
        <v>41.581179708616631</v>
      </c>
    </row>
    <row r="4" spans="1:6" x14ac:dyDescent="0.25">
      <c r="A4" t="s">
        <v>76</v>
      </c>
      <c r="B4" s="38">
        <f>'Raw data'!B7/'Raw data'!$B$2*100</f>
        <v>10.914466926460349</v>
      </c>
      <c r="C4" s="38">
        <f>'Raw data'!C7/'Raw data'!$C$2*100</f>
        <v>7.3548073877789877</v>
      </c>
      <c r="D4" s="14" t="s">
        <v>51</v>
      </c>
    </row>
    <row r="5" spans="1:6" x14ac:dyDescent="0.25">
      <c r="A5" t="s">
        <v>77</v>
      </c>
      <c r="B5" s="38">
        <f>'Raw data'!B8/'Raw data'!$B$2*100</f>
        <v>6.8266878414129453</v>
      </c>
      <c r="C5" s="38">
        <f>'Raw data'!C8/'Raw data'!$C$2*100</f>
        <v>3.0739572233221839</v>
      </c>
      <c r="D5" s="14" t="s">
        <v>52</v>
      </c>
    </row>
    <row r="6" spans="1:6" x14ac:dyDescent="0.25">
      <c r="A6" t="s">
        <v>78</v>
      </c>
      <c r="B6" s="38">
        <f>'Raw data'!B9/'Raw data'!$B$2*100</f>
        <v>3.9444273975852511</v>
      </c>
      <c r="C6" s="38">
        <f>'Raw data'!C9/'Raw data'!$C$2*100</f>
        <v>5.9249937176213869</v>
      </c>
      <c r="D6" s="14" t="s">
        <v>72</v>
      </c>
    </row>
    <row r="7" spans="1:6" x14ac:dyDescent="0.25">
      <c r="A7" t="s">
        <v>79</v>
      </c>
      <c r="B7" s="38">
        <f>'Raw data'!B10/'Raw data'!$B$2*100</f>
        <v>1.698515001315581</v>
      </c>
      <c r="C7" s="38">
        <f>'Raw data'!C10/'Raw data'!$C$2*100</f>
        <v>2.5774979691081872</v>
      </c>
      <c r="D7" s="14">
        <v>8486</v>
      </c>
    </row>
    <row r="8" spans="1:6" x14ac:dyDescent="0.25">
      <c r="A8" t="s">
        <v>80</v>
      </c>
      <c r="B8" s="38">
        <f>'Raw data'!B11/'Raw data'!$B$2*100</f>
        <v>0.12773966714901369</v>
      </c>
      <c r="C8" s="38">
        <f>'Raw data'!C11/'Raw data'!$C$2*100</f>
        <v>3.2948993458553217</v>
      </c>
      <c r="D8" s="14">
        <v>300215</v>
      </c>
    </row>
    <row r="9" spans="1:6" x14ac:dyDescent="0.25">
      <c r="A9" t="s">
        <v>53</v>
      </c>
      <c r="B9" s="38">
        <f>'Raw data'!B12/'Raw data'!$B$2*100</f>
        <v>20.536316009626287</v>
      </c>
      <c r="C9" s="38">
        <f>'Raw data'!C12/'Raw data'!$C$2*100</f>
        <v>19.355024064930564</v>
      </c>
      <c r="D9" s="14"/>
    </row>
    <row r="10" spans="1:6" x14ac:dyDescent="0.25">
      <c r="B10" s="36"/>
      <c r="C10" s="36"/>
      <c r="D10" s="14"/>
    </row>
    <row r="11" spans="1:6" x14ac:dyDescent="0.25">
      <c r="A11" t="s">
        <v>54</v>
      </c>
      <c r="B11" s="38">
        <f>'Raw data'!B14/'Raw data'!$B$2*100</f>
        <v>13.823482962396502</v>
      </c>
      <c r="C11" s="38">
        <f>'Raw data'!C14/'Raw data'!$C$2*100</f>
        <v>15.678099458439171</v>
      </c>
      <c r="D11" s="14"/>
      <c r="F11" s="14"/>
    </row>
    <row r="12" spans="1:6" x14ac:dyDescent="0.25">
      <c r="A12" t="s">
        <v>98</v>
      </c>
      <c r="B12" s="38">
        <f>'Raw data'!B15/'Raw data'!$B$2*100</f>
        <v>8.0749789404195216</v>
      </c>
      <c r="C12" s="38">
        <f>'Raw data'!C15/'Raw data'!$C$2*100</f>
        <v>7.7880398328054463</v>
      </c>
      <c r="D12" s="14">
        <v>1201</v>
      </c>
      <c r="F12" s="14"/>
    </row>
    <row r="13" spans="1:6" x14ac:dyDescent="0.25">
      <c r="A13" t="s">
        <v>99</v>
      </c>
      <c r="B13" s="38">
        <f>'Raw data'!B16/'Raw data'!$B$2*100</f>
        <v>0.64241487366528849</v>
      </c>
      <c r="C13" s="38">
        <f>'Raw data'!C16/'Raw data'!$C$2*100</f>
        <v>0.91079654042989999</v>
      </c>
      <c r="D13" s="14">
        <v>5201</v>
      </c>
      <c r="F13" s="14"/>
    </row>
    <row r="14" spans="1:6" x14ac:dyDescent="0.25">
      <c r="A14" t="s">
        <v>100</v>
      </c>
      <c r="B14" s="38">
        <f>'Raw data'!B17/'Raw data'!$B$2*100</f>
        <v>2.0429533519832725E-2</v>
      </c>
      <c r="C14" s="38">
        <f>'Raw data'!C17/'Raw data'!$C$2*100</f>
        <v>0.97598346257436097</v>
      </c>
      <c r="D14" s="14" t="s">
        <v>81</v>
      </c>
    </row>
    <row r="15" spans="1:6" x14ac:dyDescent="0.25">
      <c r="A15" t="s">
        <v>101</v>
      </c>
      <c r="B15" s="38">
        <f>'Raw data'!B18/'Raw data'!$B$2*100</f>
        <v>0.10032505627477022</v>
      </c>
      <c r="C15" s="38">
        <f>'Raw data'!C18/'Raw data'!$C$2*100</f>
        <v>0.20588486700617281</v>
      </c>
      <c r="D15" s="14">
        <v>1005</v>
      </c>
      <c r="F15" s="34"/>
    </row>
    <row r="16" spans="1:6" x14ac:dyDescent="0.25">
      <c r="A16" t="s">
        <v>102</v>
      </c>
      <c r="B16" s="38">
        <f>'Raw data'!B19/'Raw data'!$B$2*100</f>
        <v>0.23330164097224754</v>
      </c>
      <c r="C16" s="38">
        <f>'Raw data'!C19/'Raw data'!$C$2*100</f>
        <v>0.29876567689209582</v>
      </c>
      <c r="D16" s="14">
        <v>1001</v>
      </c>
    </row>
    <row r="17" spans="1:6" x14ac:dyDescent="0.25">
      <c r="A17" t="s">
        <v>103</v>
      </c>
      <c r="B17" s="38">
        <f>'Raw data'!B20/'Raw data'!$B$2*100</f>
        <v>0.15667430162008958</v>
      </c>
      <c r="C17" s="38">
        <f>'Raw data'!C20/'Raw data'!$C$2*100</f>
        <v>0.21423810252501863</v>
      </c>
      <c r="D17" s="34" t="s">
        <v>73</v>
      </c>
    </row>
    <row r="18" spans="1:6" x14ac:dyDescent="0.25">
      <c r="A18" t="s">
        <v>104</v>
      </c>
      <c r="B18" s="38">
        <f>'Raw data'!B21/'Raw data'!$B$2*100</f>
        <v>0.55449695589312675</v>
      </c>
      <c r="C18" s="38">
        <f>'Raw data'!C21/'Raw data'!$C$2*100</f>
        <v>0.7598843375951766</v>
      </c>
      <c r="D18" s="14">
        <v>1007</v>
      </c>
    </row>
    <row r="19" spans="1:6" x14ac:dyDescent="0.25">
      <c r="A19" t="s">
        <v>105</v>
      </c>
      <c r="B19" s="38">
        <f>'Raw data'!B22/'Raw data'!$B$2*100</f>
        <v>0.63130815937777696</v>
      </c>
      <c r="C19" s="38">
        <f>'Raw data'!C22/'Raw data'!$C$2*100</f>
        <v>0.26783962040770842</v>
      </c>
      <c r="D19" s="14" t="s">
        <v>55</v>
      </c>
    </row>
    <row r="20" spans="1:6" x14ac:dyDescent="0.25">
      <c r="A20" t="s">
        <v>56</v>
      </c>
      <c r="B20" s="38">
        <f>'Raw data'!B23/'Raw data'!$B$2*100</f>
        <v>3.4095535006538475</v>
      </c>
      <c r="C20" s="38">
        <f>'Raw data'!C23/'Raw data'!$C$2*100</f>
        <v>4.2566670182032924</v>
      </c>
    </row>
    <row r="21" spans="1:6" x14ac:dyDescent="0.25">
      <c r="B21" s="36"/>
      <c r="C21" s="36"/>
      <c r="D21" s="14"/>
    </row>
    <row r="22" spans="1:6" x14ac:dyDescent="0.25">
      <c r="A22" t="s">
        <v>59</v>
      </c>
      <c r="B22" s="38">
        <f>'Raw data'!B25/'Raw data'!$B$2*100</f>
        <v>37.075486224945678</v>
      </c>
      <c r="C22" s="38">
        <f>'Raw data'!C25/'Raw data'!$C$2*100</f>
        <v>33.912308756783084</v>
      </c>
      <c r="D22" s="14"/>
      <c r="F22" s="14"/>
    </row>
    <row r="23" spans="1:6" x14ac:dyDescent="0.25">
      <c r="A23" t="s">
        <v>106</v>
      </c>
      <c r="B23" s="38">
        <f>'Raw data'!B26/'Raw data'!$B$2*100</f>
        <v>2.7465280287075156</v>
      </c>
      <c r="C23" s="38">
        <f>'Raw data'!C26/'Raw data'!$C$2*100</f>
        <v>1.5604900640104458</v>
      </c>
      <c r="D23" t="s">
        <v>60</v>
      </c>
      <c r="F23" s="14"/>
    </row>
    <row r="24" spans="1:6" x14ac:dyDescent="0.25">
      <c r="A24" t="s">
        <v>107</v>
      </c>
      <c r="B24" s="38">
        <f>'Raw data'!B27/'Raw data'!$B$2*100</f>
        <v>6.9462454905936095</v>
      </c>
      <c r="C24" s="38">
        <f>'Raw data'!C27/'Raw data'!$C$2*100</f>
        <v>4.4417266553409487</v>
      </c>
      <c r="D24" t="s">
        <v>61</v>
      </c>
      <c r="F24" s="14"/>
    </row>
    <row r="25" spans="1:6" x14ac:dyDescent="0.25">
      <c r="A25" t="s">
        <v>108</v>
      </c>
      <c r="B25" s="38">
        <f>'Raw data'!B28/'Raw data'!$B$2*100</f>
        <v>10.482119597777672</v>
      </c>
      <c r="C25" s="38">
        <f>'Raw data'!C28/'Raw data'!$C$2*100</f>
        <v>8.9900744722434318</v>
      </c>
      <c r="D25" t="s">
        <v>62</v>
      </c>
    </row>
    <row r="26" spans="1:6" x14ac:dyDescent="0.25">
      <c r="A26" t="s">
        <v>109</v>
      </c>
      <c r="B26" s="38">
        <f>'Raw data'!B29/'Raw data'!$B$2*100</f>
        <v>4.8919640646002547</v>
      </c>
      <c r="C26" s="38">
        <f>'Raw data'!C29/'Raw data'!$C$2*100</f>
        <v>4.8084294942375578</v>
      </c>
      <c r="D26" t="s">
        <v>64</v>
      </c>
    </row>
    <row r="27" spans="1:6" x14ac:dyDescent="0.25">
      <c r="A27" t="s">
        <v>110</v>
      </c>
      <c r="B27" s="38">
        <f>'Raw data'!B30/'Raw data'!$B$2*100</f>
        <v>2.6494285529451282</v>
      </c>
      <c r="C27" s="38">
        <f>'Raw data'!C30/'Raw data'!$C$2*100</f>
        <v>2.7339391484795956</v>
      </c>
      <c r="D27" t="s">
        <v>63</v>
      </c>
    </row>
    <row r="28" spans="1:6" x14ac:dyDescent="0.25">
      <c r="A28" t="s">
        <v>38</v>
      </c>
      <c r="B28" s="38">
        <f>'Raw data'!B31/'Raw data'!$B$2*100</f>
        <v>9.3592004903214949</v>
      </c>
      <c r="C28" s="38">
        <f>'Raw data'!C31/'Raw data'!$C$2*100</f>
        <v>11.377648922471103</v>
      </c>
      <c r="D28" s="14"/>
    </row>
    <row r="29" spans="1:6" x14ac:dyDescent="0.25">
      <c r="B29" s="37"/>
      <c r="C29" s="39"/>
    </row>
    <row r="30" spans="1:6" x14ac:dyDescent="0.25">
      <c r="A30" t="s">
        <v>57</v>
      </c>
      <c r="B30" s="38">
        <f>'Raw data'!B33/'Raw data'!$B$2*100</f>
        <v>5.0528779691083869</v>
      </c>
      <c r="C30" s="38">
        <f>'Raw data'!C33/'Raw data'!$C$2*100</f>
        <v>8.8284120761611096</v>
      </c>
    </row>
    <row r="31" spans="1:6" x14ac:dyDescent="0.25">
      <c r="A31" t="s">
        <v>67</v>
      </c>
      <c r="B31" s="38">
        <f>'Raw data'!B34/'Raw data'!$B$2*100</f>
        <v>2.8923328287382999</v>
      </c>
      <c r="C31" s="38">
        <f>'Raw data'!C34/'Raw data'!$C$2*100</f>
        <v>3.794020317864061</v>
      </c>
      <c r="D31" s="14">
        <v>2709</v>
      </c>
    </row>
    <row r="32" spans="1:6" x14ac:dyDescent="0.25">
      <c r="A32" t="s">
        <v>68</v>
      </c>
      <c r="B32" s="38">
        <f>'Raw data'!B35/'Raw data'!$B$2*100</f>
        <v>0.27994487292144815</v>
      </c>
      <c r="C32" s="38">
        <f>'Raw data'!C35/'Raw data'!$C$2*100</f>
        <v>0.81650691863505098</v>
      </c>
      <c r="D32" s="14">
        <v>271111</v>
      </c>
    </row>
    <row r="33" spans="1:4" x14ac:dyDescent="0.25">
      <c r="A33" t="s">
        <v>69</v>
      </c>
      <c r="B33" s="38">
        <f>'Raw data'!B36/'Raw data'!$B$2*100</f>
        <v>0.26647079414997149</v>
      </c>
      <c r="C33" s="38">
        <f>'Raw data'!C36/'Raw data'!$C$2*100</f>
        <v>0.98861683390697475</v>
      </c>
      <c r="D33" s="14">
        <v>2701</v>
      </c>
    </row>
    <row r="34" spans="1:4" x14ac:dyDescent="0.25">
      <c r="A34" t="s">
        <v>70</v>
      </c>
      <c r="B34" s="38">
        <f>'Raw data'!B37/'Raw data'!$B$2*100</f>
        <v>1.6141294732986671</v>
      </c>
      <c r="C34" s="38">
        <f>'Raw data'!C37/'Raw data'!$C$2*100</f>
        <v>3.2292680057550238</v>
      </c>
      <c r="D34" s="14" t="s">
        <v>58</v>
      </c>
    </row>
    <row r="36" spans="1:4" x14ac:dyDescent="0.25">
      <c r="B36" s="32"/>
      <c r="C36" s="32"/>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9F157-462B-445B-A330-392407A7FB24}">
  <dimension ref="A1:E37"/>
  <sheetViews>
    <sheetView workbookViewId="0">
      <selection activeCell="B2" sqref="B2"/>
    </sheetView>
  </sheetViews>
  <sheetFormatPr defaultRowHeight="15" x14ac:dyDescent="0.25"/>
  <cols>
    <col min="1" max="1" width="40.28515625" customWidth="1"/>
    <col min="2" max="3" width="35.28515625" bestFit="1" customWidth="1"/>
  </cols>
  <sheetData>
    <row r="1" spans="1:5" x14ac:dyDescent="0.25">
      <c r="B1" t="s">
        <v>65</v>
      </c>
      <c r="C1" t="s">
        <v>97</v>
      </c>
    </row>
    <row r="2" spans="1:5" x14ac:dyDescent="0.25">
      <c r="B2" s="11">
        <f>'Figure 1'!J5</f>
        <v>151.39113661100001</v>
      </c>
      <c r="C2" s="9">
        <f>'Figure 1'!Q5</f>
        <v>162.256720398</v>
      </c>
    </row>
    <row r="5" spans="1:5" x14ac:dyDescent="0.25">
      <c r="B5" t="s">
        <v>66</v>
      </c>
      <c r="C5" s="14">
        <v>2024</v>
      </c>
    </row>
    <row r="6" spans="1:5" x14ac:dyDescent="0.25">
      <c r="A6" t="s">
        <v>50</v>
      </c>
      <c r="B6" s="9">
        <f>'Figure 2a'!J3</f>
        <v>66.684999246000004</v>
      </c>
      <c r="C6" s="9">
        <f>'Figure 2a'!Q3</f>
        <v>67.468258497999997</v>
      </c>
    </row>
    <row r="7" spans="1:5" x14ac:dyDescent="0.25">
      <c r="A7" t="s">
        <v>76</v>
      </c>
      <c r="B7" s="9">
        <f>'Figure 2b'!K3</f>
        <v>16.523535535000001</v>
      </c>
      <c r="C7" s="9">
        <f>'Figure 2b'!R3</f>
        <v>11.933669259</v>
      </c>
      <c r="E7" s="9"/>
    </row>
    <row r="8" spans="1:5" x14ac:dyDescent="0.25">
      <c r="A8" t="s">
        <v>77</v>
      </c>
      <c r="B8" s="9">
        <f>'Figure 2b'!K6</f>
        <v>10.335000316</v>
      </c>
      <c r="C8" s="9">
        <f>'Figure 2b'!R6</f>
        <v>4.9877021770000001</v>
      </c>
    </row>
    <row r="9" spans="1:5" x14ac:dyDescent="0.25">
      <c r="A9" t="s">
        <v>78</v>
      </c>
      <c r="B9" s="9">
        <f>'Figure 2b'!K9</f>
        <v>5.9715134699999997</v>
      </c>
      <c r="C9" s="9">
        <f>'Figure 2b'!R9</f>
        <v>9.6137004899999994</v>
      </c>
    </row>
    <row r="10" spans="1:5" x14ac:dyDescent="0.25">
      <c r="A10" t="s">
        <v>79</v>
      </c>
      <c r="B10" s="9">
        <f>'Figure 2b'!K12</f>
        <v>2.5714011659999998</v>
      </c>
      <c r="C10" s="9">
        <f>'Figure 2b'!R12</f>
        <v>4.1821636729999998</v>
      </c>
    </row>
    <row r="11" spans="1:5" x14ac:dyDescent="0.25">
      <c r="A11" t="s">
        <v>80</v>
      </c>
      <c r="B11" s="9">
        <f>'Figure 2b'!K15</f>
        <v>0.193386534</v>
      </c>
      <c r="C11" s="9">
        <f>'Figure 2b'!R15</f>
        <v>5.3461956190000004</v>
      </c>
    </row>
    <row r="12" spans="1:5" x14ac:dyDescent="0.25">
      <c r="A12" t="s">
        <v>53</v>
      </c>
      <c r="B12" s="9">
        <f>'Figure 2b'!K18</f>
        <v>31.090162225</v>
      </c>
      <c r="C12" s="9">
        <f>'Figure 2b'!R18</f>
        <v>31.404827279999999</v>
      </c>
    </row>
    <row r="14" spans="1:5" x14ac:dyDescent="0.25">
      <c r="A14" t="s">
        <v>54</v>
      </c>
      <c r="B14" s="9">
        <f>'Figure 3a'!J3</f>
        <v>20.927527976</v>
      </c>
      <c r="C14" s="9">
        <f>'Figure 3a'!Q3</f>
        <v>25.438770001999998</v>
      </c>
    </row>
    <row r="15" spans="1:5" x14ac:dyDescent="0.25">
      <c r="A15" t="s">
        <v>98</v>
      </c>
      <c r="B15" s="9">
        <f>'Figure 3b'!K3</f>
        <v>12.224802399</v>
      </c>
      <c r="C15" s="9">
        <f>'Figure 3b'!R3</f>
        <v>12.636618016</v>
      </c>
    </row>
    <row r="16" spans="1:5" x14ac:dyDescent="0.25">
      <c r="A16" t="s">
        <v>99</v>
      </c>
      <c r="B16" s="9">
        <f>'Figure 3b'!K6</f>
        <v>0.972559179</v>
      </c>
      <c r="C16" s="9">
        <f>'Figure 3b'!R6</f>
        <v>1.4778285959999999</v>
      </c>
    </row>
    <row r="17" spans="1:3" x14ac:dyDescent="0.25">
      <c r="A17" t="s">
        <v>100</v>
      </c>
      <c r="B17" s="9">
        <f>'Figure 3b'!K9</f>
        <v>3.0928503E-2</v>
      </c>
      <c r="C17" s="9">
        <f>'Figure 3b'!R9</f>
        <v>1.5835987579999999</v>
      </c>
    </row>
    <row r="18" spans="1:3" x14ac:dyDescent="0.25">
      <c r="A18" t="s">
        <v>101</v>
      </c>
      <c r="B18" s="9">
        <f>'Figure 3b'!K12</f>
        <v>0.151883243</v>
      </c>
      <c r="C18" s="9">
        <f>'Figure 3b'!R12</f>
        <v>0.33406203299999998</v>
      </c>
    </row>
    <row r="19" spans="1:3" x14ac:dyDescent="0.25">
      <c r="A19" t="s">
        <v>102</v>
      </c>
      <c r="B19" s="9">
        <f>'Figure 3b'!K15</f>
        <v>0.35319800600000001</v>
      </c>
      <c r="C19" s="9">
        <f>'Figure 3b'!R15</f>
        <v>0.48476738899999999</v>
      </c>
    </row>
    <row r="20" spans="1:3" x14ac:dyDescent="0.25">
      <c r="A20" t="s">
        <v>103</v>
      </c>
      <c r="B20" s="9">
        <f>'Figure 3b'!K18</f>
        <v>0.23719100600000001</v>
      </c>
      <c r="C20" s="9">
        <f>'Figure 3b'!R18</f>
        <v>0.34761571899999999</v>
      </c>
    </row>
    <row r="21" spans="1:3" x14ac:dyDescent="0.25">
      <c r="A21" t="s">
        <v>104</v>
      </c>
      <c r="B21" s="9">
        <f>'Figure 3b'!K21</f>
        <v>0.83945924400000005</v>
      </c>
      <c r="C21" s="9">
        <f>'Figure 3b'!R21</f>
        <v>1.232963405</v>
      </c>
    </row>
    <row r="22" spans="1:3" x14ac:dyDescent="0.25">
      <c r="A22" t="s">
        <v>105</v>
      </c>
      <c r="B22" s="9">
        <f>'Figure 3b'!K24</f>
        <v>0.955744598</v>
      </c>
      <c r="C22" s="9">
        <f>'Figure 3b'!R24</f>
        <v>0.43458778399999998</v>
      </c>
    </row>
    <row r="23" spans="1:3" x14ac:dyDescent="0.25">
      <c r="A23" t="s">
        <v>56</v>
      </c>
      <c r="B23" s="9">
        <f>'Figure 3b'!K27</f>
        <v>5.1617617979999997</v>
      </c>
      <c r="C23" s="9">
        <f>'Figure 3b'!R27</f>
        <v>6.9067283020000003</v>
      </c>
    </row>
    <row r="25" spans="1:3" x14ac:dyDescent="0.25">
      <c r="A25" t="s">
        <v>59</v>
      </c>
      <c r="B25" s="9">
        <f>'Figure 4a'!J3</f>
        <v>56.128999999999998</v>
      </c>
      <c r="C25" s="9">
        <f>'Figure 4a'!Q3</f>
        <v>55.024999999999999</v>
      </c>
    </row>
    <row r="26" spans="1:3" x14ac:dyDescent="0.25">
      <c r="A26" t="s">
        <v>106</v>
      </c>
      <c r="B26" s="9">
        <f>'Figure 4b'!K3</f>
        <v>4.1580000000000004</v>
      </c>
      <c r="C26" s="9">
        <f>'Figure 4b'!R3</f>
        <v>2.532</v>
      </c>
    </row>
    <row r="27" spans="1:3" x14ac:dyDescent="0.25">
      <c r="A27" t="s">
        <v>107</v>
      </c>
      <c r="B27" s="9">
        <f>'Figure 4b'!K6</f>
        <v>10.516</v>
      </c>
      <c r="C27" s="9">
        <f>'Figure 4b'!R6</f>
        <v>7.2070000000000007</v>
      </c>
    </row>
    <row r="28" spans="1:3" x14ac:dyDescent="0.25">
      <c r="A28" t="s">
        <v>108</v>
      </c>
      <c r="B28" s="9">
        <f>'Figure 4b'!K9</f>
        <v>15.869</v>
      </c>
      <c r="C28" s="9">
        <f>'Figure 4b'!R9</f>
        <v>14.587</v>
      </c>
    </row>
    <row r="29" spans="1:3" x14ac:dyDescent="0.25">
      <c r="A29" t="s">
        <v>109</v>
      </c>
      <c r="B29" s="9">
        <f>'Figure 4b'!K12</f>
        <v>7.4059999999999997</v>
      </c>
      <c r="C29" s="9">
        <f>'Figure 4b'!R12</f>
        <v>7.8019999999999996</v>
      </c>
    </row>
    <row r="30" spans="1:3" x14ac:dyDescent="0.25">
      <c r="A30" t="s">
        <v>110</v>
      </c>
      <c r="B30" s="9">
        <f>'Figure 4b'!K15</f>
        <v>4.0110000000000001</v>
      </c>
      <c r="C30" s="9">
        <f>'Figure 4b'!R15</f>
        <v>4.4359999999999999</v>
      </c>
    </row>
    <row r="31" spans="1:3" x14ac:dyDescent="0.25">
      <c r="A31" t="s">
        <v>38</v>
      </c>
      <c r="B31" s="9">
        <f>'Figure 4b'!K18</f>
        <v>14.168999999999997</v>
      </c>
      <c r="C31" s="9">
        <f>'Figure 4b'!R18</f>
        <v>18.460999999999999</v>
      </c>
    </row>
    <row r="33" spans="1:3" x14ac:dyDescent="0.25">
      <c r="A33" t="s">
        <v>57</v>
      </c>
      <c r="B33" s="9">
        <f>'Figure 5a'!J3</f>
        <v>7.6496093890000001</v>
      </c>
      <c r="C33" s="9">
        <f>'Figure 5a'!Q3</f>
        <v>14.324691897999999</v>
      </c>
    </row>
    <row r="34" spans="1:3" x14ac:dyDescent="0.25">
      <c r="A34" t="s">
        <v>67</v>
      </c>
      <c r="B34" s="9">
        <f>'Figure 5b'!K3</f>
        <v>4.3787355440000004</v>
      </c>
      <c r="C34" s="9">
        <f>'Figure 5b'!R3</f>
        <v>6.1560529390000003</v>
      </c>
    </row>
    <row r="35" spans="1:3" x14ac:dyDescent="0.25">
      <c r="A35" t="s">
        <v>68</v>
      </c>
      <c r="B35" s="9">
        <f>'Figure 5b'!K6</f>
        <v>0.42381172499999997</v>
      </c>
      <c r="C35" s="9">
        <f>'Figure 5b'!R6</f>
        <v>1.324837348</v>
      </c>
    </row>
    <row r="36" spans="1:3" x14ac:dyDescent="0.25">
      <c r="A36" t="s">
        <v>69</v>
      </c>
      <c r="B36" s="9">
        <f>'Figure 5b'!K9</f>
        <v>0.40341316399999999</v>
      </c>
      <c r="C36" s="9">
        <f>'Figure 5b'!R9</f>
        <v>1.6040972520000001</v>
      </c>
    </row>
    <row r="37" spans="1:3" x14ac:dyDescent="0.25">
      <c r="A37" t="s">
        <v>70</v>
      </c>
      <c r="B37" s="9">
        <f>'Figure 5b'!K12</f>
        <v>2.4436489560000001</v>
      </c>
      <c r="C37" s="9">
        <f>'Figure 5b'!R12</f>
        <v>5.2397043590000001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1B203-97F3-43E4-9D75-787BF956A391}">
  <dimension ref="A1:S51"/>
  <sheetViews>
    <sheetView tabSelected="1" zoomScale="90" zoomScaleNormal="90" workbookViewId="0">
      <selection activeCell="A2" sqref="A2"/>
    </sheetView>
  </sheetViews>
  <sheetFormatPr defaultColWidth="9.140625" defaultRowHeight="15" x14ac:dyDescent="0.25"/>
  <cols>
    <col min="1" max="1" width="55.28515625" bestFit="1" customWidth="1"/>
    <col min="2" max="8" width="11.7109375" customWidth="1"/>
    <col min="9" max="9" width="13.28515625" bestFit="1" customWidth="1"/>
    <col min="10" max="18" width="11.7109375" customWidth="1"/>
  </cols>
  <sheetData>
    <row r="1" spans="1:18" x14ac:dyDescent="0.25">
      <c r="A1" s="1" t="s">
        <v>22</v>
      </c>
    </row>
    <row r="2" spans="1:18" x14ac:dyDescent="0.25">
      <c r="B2" s="12">
        <v>2009</v>
      </c>
      <c r="C2" s="12">
        <f>B2+1</f>
        <v>2010</v>
      </c>
      <c r="D2" s="12">
        <f t="shared" ref="D2:L2" si="0">C2+1</f>
        <v>2011</v>
      </c>
      <c r="E2" s="12">
        <f t="shared" si="0"/>
        <v>2012</v>
      </c>
      <c r="F2" s="12">
        <f t="shared" si="0"/>
        <v>2013</v>
      </c>
      <c r="G2" s="12">
        <f t="shared" si="0"/>
        <v>2014</v>
      </c>
      <c r="H2" s="12">
        <f t="shared" si="0"/>
        <v>2015</v>
      </c>
      <c r="I2" s="12">
        <f t="shared" si="0"/>
        <v>2016</v>
      </c>
      <c r="J2" s="12">
        <f t="shared" si="0"/>
        <v>2017</v>
      </c>
      <c r="K2" s="12">
        <f t="shared" si="0"/>
        <v>2018</v>
      </c>
      <c r="L2" s="12">
        <f t="shared" si="0"/>
        <v>2019</v>
      </c>
      <c r="M2" s="12">
        <f>L2+1</f>
        <v>2020</v>
      </c>
      <c r="N2" s="1">
        <v>2021</v>
      </c>
      <c r="O2" s="1">
        <v>2022</v>
      </c>
      <c r="P2" s="1">
        <v>2023</v>
      </c>
      <c r="Q2" s="1">
        <v>2024</v>
      </c>
      <c r="R2" s="13" t="s">
        <v>31</v>
      </c>
    </row>
    <row r="3" spans="1:18" x14ac:dyDescent="0.25">
      <c r="A3" s="9" t="s">
        <v>117</v>
      </c>
      <c r="B3" s="9">
        <v>47.592515755000001</v>
      </c>
      <c r="C3" s="9">
        <v>61.857561564999997</v>
      </c>
      <c r="D3" s="9">
        <v>68.970898918000003</v>
      </c>
      <c r="E3" s="9">
        <v>76.370451080999999</v>
      </c>
      <c r="F3" s="9">
        <v>85.906990944</v>
      </c>
      <c r="G3" s="9">
        <v>88.565659694999994</v>
      </c>
      <c r="H3" s="9">
        <v>84.667071832999994</v>
      </c>
      <c r="I3" s="9">
        <v>84.730596560999999</v>
      </c>
      <c r="J3" s="9">
        <v>95.262136611000003</v>
      </c>
      <c r="K3" s="9">
        <v>85.647309941000003</v>
      </c>
      <c r="L3" s="9">
        <v>78.142686561999994</v>
      </c>
      <c r="M3" s="9">
        <v>93.937330876999994</v>
      </c>
      <c r="N3" s="9">
        <v>116.50435000100001</v>
      </c>
      <c r="O3" s="9">
        <v>117.836720739</v>
      </c>
      <c r="P3" s="9">
        <v>111.91256158900001</v>
      </c>
      <c r="Q3" s="9">
        <v>107.23172039799999</v>
      </c>
      <c r="R3" s="9">
        <v>79.636891465000005</v>
      </c>
    </row>
    <row r="4" spans="1:18" x14ac:dyDescent="0.25">
      <c r="A4" s="9" t="s">
        <v>118</v>
      </c>
      <c r="B4" s="9">
        <v>16.13</v>
      </c>
      <c r="C4" s="9">
        <v>20.516999999999999</v>
      </c>
      <c r="D4" s="9">
        <v>25.254999999999999</v>
      </c>
      <c r="E4" s="9">
        <v>29.850999999999999</v>
      </c>
      <c r="F4" s="9">
        <v>35.225999999999999</v>
      </c>
      <c r="G4" s="9">
        <v>41.645000000000003</v>
      </c>
      <c r="H4" s="9">
        <v>46.823999999999998</v>
      </c>
      <c r="I4" s="9">
        <v>53.396999999999998</v>
      </c>
      <c r="J4" s="9">
        <v>56.128999999999998</v>
      </c>
      <c r="K4" s="9">
        <v>58.622</v>
      </c>
      <c r="L4" s="9">
        <v>59.649000000000001</v>
      </c>
      <c r="M4" s="9">
        <v>41.085999999999999</v>
      </c>
      <c r="N4" s="9">
        <v>40.210999999999999</v>
      </c>
      <c r="O4" s="9">
        <v>42.723999999999997</v>
      </c>
      <c r="P4" s="9">
        <v>47.713000000000001</v>
      </c>
      <c r="Q4" s="9">
        <v>55.024999999999999</v>
      </c>
      <c r="R4" s="9">
        <v>56.825000000000003</v>
      </c>
    </row>
    <row r="5" spans="1:18" x14ac:dyDescent="0.25">
      <c r="A5" s="9" t="s">
        <v>119</v>
      </c>
      <c r="B5" s="9">
        <f>B3+B4</f>
        <v>63.722515755000003</v>
      </c>
      <c r="C5" s="9">
        <f t="shared" ref="C5:R5" si="1">C3+C4</f>
        <v>82.374561564999993</v>
      </c>
      <c r="D5" s="9">
        <f t="shared" si="1"/>
        <v>94.225898917999999</v>
      </c>
      <c r="E5" s="9">
        <f t="shared" si="1"/>
        <v>106.221451081</v>
      </c>
      <c r="F5" s="9">
        <f t="shared" si="1"/>
        <v>121.132990944</v>
      </c>
      <c r="G5" s="9">
        <f t="shared" si="1"/>
        <v>130.210659695</v>
      </c>
      <c r="H5" s="9">
        <f t="shared" si="1"/>
        <v>131.49107183299998</v>
      </c>
      <c r="I5" s="9">
        <f t="shared" si="1"/>
        <v>138.12759656099999</v>
      </c>
      <c r="J5" s="9">
        <f t="shared" si="1"/>
        <v>151.39113661100001</v>
      </c>
      <c r="K5" s="9">
        <f t="shared" si="1"/>
        <v>144.26930994100002</v>
      </c>
      <c r="L5" s="9">
        <f t="shared" si="1"/>
        <v>137.791686562</v>
      </c>
      <c r="M5" s="9">
        <f t="shared" si="1"/>
        <v>135.02333087699998</v>
      </c>
      <c r="N5" s="9">
        <f t="shared" si="1"/>
        <v>156.71535000099999</v>
      </c>
      <c r="O5" s="9">
        <f t="shared" si="1"/>
        <v>160.560720739</v>
      </c>
      <c r="P5" s="9">
        <f t="shared" si="1"/>
        <v>159.625561589</v>
      </c>
      <c r="Q5" s="9">
        <f t="shared" si="1"/>
        <v>162.256720398</v>
      </c>
      <c r="R5" s="9">
        <f t="shared" si="1"/>
        <v>136.46189146500001</v>
      </c>
    </row>
    <row r="6" spans="1:18" x14ac:dyDescent="0.25">
      <c r="A6" t="s">
        <v>23</v>
      </c>
      <c r="M6" s="9">
        <v>228.09113661100002</v>
      </c>
      <c r="N6" s="9">
        <v>274.69113661099999</v>
      </c>
      <c r="O6" s="9"/>
      <c r="P6" s="9"/>
      <c r="Q6" s="9"/>
      <c r="R6" s="9"/>
    </row>
    <row r="7" spans="1:18" x14ac:dyDescent="0.25">
      <c r="A7" s="9" t="s">
        <v>120</v>
      </c>
      <c r="B7" s="9">
        <f>'Figure 2a'!B6+'Figure 4a'!B6+'Figure 3a'!B6+'Figure 5a'!B6</f>
        <v>70.174602344196998</v>
      </c>
      <c r="C7" s="9">
        <f>'Figure 2a'!C6+'Figure 4a'!C6+'Figure 3a'!C6+'Figure 5a'!C6</f>
        <v>87.446033764179759</v>
      </c>
      <c r="D7" s="9">
        <f>'Figure 2a'!D6+'Figure 4a'!D6+'Figure 3a'!D6+'Figure 5a'!D6</f>
        <v>93.364312970492009</v>
      </c>
      <c r="E7" s="9">
        <f>'Figure 2a'!E6+'Figure 4a'!E6+'Figure 3a'!E6+'Figure 5a'!E6</f>
        <v>102.95295799802057</v>
      </c>
      <c r="F7" s="9">
        <f>'Figure 2a'!F6+'Figure 4a'!F6+'Figure 3a'!F6+'Figure 5a'!F6</f>
        <v>117.39418995463585</v>
      </c>
      <c r="G7" s="9">
        <f>'Figure 2a'!G6+'Figure 4a'!G6+'Figure 3a'!G6+'Figure 5a'!G6</f>
        <v>126.94410766829674</v>
      </c>
      <c r="H7" s="9">
        <f>'Figure 2a'!H6+'Figure 4a'!H6+'Figure 3a'!H6+'Figure 5a'!H6</f>
        <v>132.62235527706781</v>
      </c>
      <c r="I7" s="9">
        <f>'Figure 2a'!I6+'Figure 4a'!I6+'Figure 3a'!I6+'Figure 5a'!I6</f>
        <v>140.8121876228663</v>
      </c>
      <c r="J7" s="9">
        <f>'Figure 2a'!J6+'Figure 4a'!J6+'Figure 3a'!J6+'Figure 5a'!J6</f>
        <v>151.39113661100001</v>
      </c>
      <c r="K7" s="9">
        <f>'Figure 2a'!K6+'Figure 4a'!K6+'Figure 3a'!K6+'Figure 5a'!K6</f>
        <v>140.47530040952319</v>
      </c>
      <c r="L7" s="9">
        <f>'Figure 2a'!L6+'Figure 4a'!L6+'Figure 3a'!L6+'Figure 5a'!L6</f>
        <v>134.76050530436027</v>
      </c>
      <c r="M7" s="9">
        <f>'Figure 2a'!M6+'Figure 4a'!M6+'Figure 3a'!M6+'Figure 5a'!M6</f>
        <v>140.34347866776778</v>
      </c>
      <c r="N7" s="9">
        <f>'Figure 2a'!N6+'Figure 4a'!N6+'Figure 3a'!N6+'Figure 5a'!N6</f>
        <v>138.79765946251572</v>
      </c>
      <c r="O7" s="9">
        <f>'Figure 2a'!O6+'Figure 4a'!O6+'Figure 3a'!O6+'Figure 5a'!O6</f>
        <v>130.35750720084872</v>
      </c>
      <c r="P7" s="9">
        <f>'Figure 2a'!P6+'Figure 4a'!P6+'Figure 3a'!P6+'Figure 5a'!P6</f>
        <v>135.30352425153814</v>
      </c>
      <c r="Q7" s="9">
        <f>'Figure 2a'!Q6+'Figure 4a'!Q6+'Figure 3a'!Q6+'Figure 5a'!Q6</f>
        <v>140.33664074515187</v>
      </c>
      <c r="R7" s="9">
        <f>'Figure 2a'!R6+'Figure 4a'!R6+'Figure 3a'!R6+'Figure 5a'!R6</f>
        <v>113.45703370864506</v>
      </c>
    </row>
    <row r="8" spans="1:18" x14ac:dyDescent="0.25">
      <c r="O8" s="41"/>
      <c r="P8" s="41"/>
      <c r="Q8" s="41"/>
      <c r="R8" s="41"/>
    </row>
    <row r="9" spans="1:18" x14ac:dyDescent="0.25">
      <c r="A9" s="1" t="s">
        <v>25</v>
      </c>
    </row>
    <row r="10" spans="1:18" x14ac:dyDescent="0.25">
      <c r="A10" s="9"/>
      <c r="B10" s="12">
        <v>2009</v>
      </c>
      <c r="C10" s="12">
        <f>B10+1</f>
        <v>2010</v>
      </c>
      <c r="D10" s="12">
        <f t="shared" ref="D10" si="2">C10+1</f>
        <v>2011</v>
      </c>
      <c r="E10" s="12">
        <f t="shared" ref="E10" si="3">D10+1</f>
        <v>2012</v>
      </c>
      <c r="F10" s="12">
        <f t="shared" ref="F10" si="4">E10+1</f>
        <v>2013</v>
      </c>
      <c r="G10" s="12">
        <f t="shared" ref="G10" si="5">F10+1</f>
        <v>2014</v>
      </c>
      <c r="H10" s="12">
        <f t="shared" ref="H10" si="6">G10+1</f>
        <v>2015</v>
      </c>
      <c r="I10" s="12">
        <f t="shared" ref="I10" si="7">H10+1</f>
        <v>2016</v>
      </c>
      <c r="J10" s="12">
        <f t="shared" ref="J10" si="8">I10+1</f>
        <v>2017</v>
      </c>
      <c r="K10" s="12">
        <f t="shared" ref="K10" si="9">J10+1</f>
        <v>2018</v>
      </c>
      <c r="L10" s="12">
        <f t="shared" ref="L10" si="10">K10+1</f>
        <v>2019</v>
      </c>
      <c r="M10" s="12">
        <f>L10+1</f>
        <v>2020</v>
      </c>
      <c r="N10" s="1">
        <v>2021</v>
      </c>
      <c r="O10" s="1">
        <v>2022</v>
      </c>
      <c r="P10" s="1">
        <v>2023</v>
      </c>
      <c r="Q10" s="1">
        <v>2024</v>
      </c>
      <c r="R10" s="13">
        <v>2025</v>
      </c>
    </row>
    <row r="11" spans="1:18" x14ac:dyDescent="0.25">
      <c r="A11" t="s">
        <v>40</v>
      </c>
      <c r="J11" s="9">
        <f>'Figure 2a'!J15+'Figure 3a'!J15+'Figure 4a'!J15+'Figure 5a'!J15</f>
        <v>151.39113661100001</v>
      </c>
      <c r="K11" s="9">
        <f>'Figure 2a'!K15+'Figure 3a'!K15+'Figure 4a'!K15+'Figure 5a'!K15</f>
        <v>160.37878744243682</v>
      </c>
      <c r="L11" s="9">
        <f>'Figure 2a'!L15+'Figure 3a'!L15+'Figure 4a'!L15+'Figure 5a'!L15</f>
        <v>160.76468777446598</v>
      </c>
      <c r="M11" s="9">
        <f>'Figure 2a'!M15+'Figure 3a'!M15+'Figure 4a'!M15+'Figure 5a'!M15</f>
        <v>158.78576183650659</v>
      </c>
      <c r="N11" s="9">
        <f>'Figure 2a'!N15+'Figure 3a'!N15+'Figure 4a'!N15+'Figure 5a'!N15</f>
        <v>160.51685223203492</v>
      </c>
      <c r="O11" s="9">
        <f>'Figure 2a'!O15+'Figure 3a'!O15+'Figure 4a'!O15+'Figure 5a'!O15</f>
        <v>153.68771474048728</v>
      </c>
      <c r="P11" s="9">
        <f>'Figure 2a'!P15+'Figure 3a'!P15+'Figure 4a'!P15+'Figure 5a'!P15</f>
        <v>166.85425258373235</v>
      </c>
      <c r="Q11" s="9">
        <f>'Figure 2a'!Q15+'Figure 3a'!Q15+'Figure 4a'!Q15+'Figure 5a'!Q15</f>
        <v>174.81970514460312</v>
      </c>
      <c r="R11" s="9">
        <f>'Figure 2a'!R15+'Figure 3a'!R15+'Figure 4a'!R15+'Figure 5a'!R15</f>
        <v>177.11484077114608</v>
      </c>
    </row>
    <row r="12" spans="1:18" x14ac:dyDescent="0.25">
      <c r="J12" s="9"/>
      <c r="K12" s="21"/>
      <c r="L12" s="21"/>
      <c r="M12" s="21"/>
      <c r="N12" s="21"/>
      <c r="O12" s="21"/>
      <c r="P12" s="21"/>
      <c r="Q12" s="21"/>
      <c r="R12" s="21"/>
    </row>
    <row r="13" spans="1:18" x14ac:dyDescent="0.25">
      <c r="J13" s="37"/>
      <c r="K13" s="37"/>
      <c r="L13" s="37"/>
      <c r="M13" s="37"/>
      <c r="N13" s="37"/>
      <c r="O13" s="37"/>
      <c r="P13" s="37"/>
      <c r="Q13" s="37"/>
      <c r="R13" s="37"/>
    </row>
    <row r="14" spans="1:18" x14ac:dyDescent="0.25">
      <c r="J14" s="39"/>
      <c r="R14" s="9"/>
    </row>
    <row r="15" spans="1:18" x14ac:dyDescent="0.25">
      <c r="R15" s="9"/>
    </row>
    <row r="16" spans="1:18" x14ac:dyDescent="0.25">
      <c r="R16" s="9"/>
    </row>
    <row r="17" spans="2:19" x14ac:dyDescent="0.25">
      <c r="R17" s="9"/>
    </row>
    <row r="18" spans="2:19" x14ac:dyDescent="0.25">
      <c r="R18" s="9"/>
    </row>
    <row r="19" spans="2:19" x14ac:dyDescent="0.25">
      <c r="R19" s="9"/>
    </row>
    <row r="20" spans="2:19" x14ac:dyDescent="0.25">
      <c r="R20" s="9"/>
    </row>
    <row r="21" spans="2:19" x14ac:dyDescent="0.25">
      <c r="R21" s="9"/>
    </row>
    <row r="22" spans="2:19" x14ac:dyDescent="0.25">
      <c r="R22" s="9"/>
    </row>
    <row r="23" spans="2:19" x14ac:dyDescent="0.25">
      <c r="R23" s="9"/>
    </row>
    <row r="28" spans="2:19" x14ac:dyDescent="0.25">
      <c r="B28" s="9"/>
      <c r="C28" s="9"/>
      <c r="D28" s="9"/>
      <c r="E28" s="9"/>
      <c r="F28" s="9"/>
      <c r="G28" s="9"/>
      <c r="H28" s="9"/>
      <c r="I28" s="9"/>
      <c r="J28" s="9"/>
      <c r="K28" s="9"/>
      <c r="L28" s="9"/>
      <c r="M28" s="9"/>
      <c r="N28" s="9"/>
      <c r="O28" s="9"/>
      <c r="P28" s="9"/>
      <c r="Q28" s="9"/>
    </row>
    <row r="29" spans="2:19" x14ac:dyDescent="0.25">
      <c r="C29" s="9"/>
      <c r="D29" s="9"/>
      <c r="E29" s="9"/>
      <c r="F29" s="9"/>
      <c r="G29" s="9"/>
      <c r="H29" s="9"/>
      <c r="I29" s="9"/>
      <c r="J29" s="9"/>
      <c r="K29" s="9"/>
      <c r="L29" s="9"/>
      <c r="M29" s="9"/>
      <c r="N29" s="9"/>
      <c r="O29" s="9"/>
      <c r="P29" s="9"/>
      <c r="Q29" s="9"/>
      <c r="R29" s="9"/>
      <c r="S29" s="9"/>
    </row>
    <row r="30" spans="2:19" x14ac:dyDescent="0.25">
      <c r="Q30" s="9"/>
    </row>
    <row r="31" spans="2:19" x14ac:dyDescent="0.25">
      <c r="Q31" s="9"/>
    </row>
    <row r="32" spans="2:19" x14ac:dyDescent="0.25">
      <c r="Q32" s="9"/>
    </row>
    <row r="35" spans="17:17" x14ac:dyDescent="0.25">
      <c r="Q35" s="9"/>
    </row>
    <row r="51" spans="2:18" x14ac:dyDescent="0.25">
      <c r="B51" s="9"/>
      <c r="C51" s="9"/>
      <c r="D51" s="9"/>
      <c r="E51" s="9"/>
      <c r="F51" s="9"/>
      <c r="G51" s="9"/>
      <c r="H51" s="9"/>
      <c r="I51" s="9"/>
      <c r="J51" s="9"/>
      <c r="K51" s="9"/>
      <c r="L51" s="9"/>
      <c r="M51" s="9"/>
      <c r="N51" s="9"/>
      <c r="O51" s="9"/>
      <c r="P51" s="9"/>
      <c r="Q51" s="9"/>
      <c r="R51" s="9"/>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F530C-C950-4725-92E3-39A947100010}">
  <dimension ref="A1:W42"/>
  <sheetViews>
    <sheetView zoomScale="90" zoomScaleNormal="90" workbookViewId="0">
      <selection activeCell="A14" sqref="A14"/>
    </sheetView>
  </sheetViews>
  <sheetFormatPr defaultColWidth="9.140625" defaultRowHeight="15" x14ac:dyDescent="0.25"/>
  <cols>
    <col min="1" max="1" width="36.85546875" customWidth="1"/>
    <col min="2" max="18" width="11.7109375" customWidth="1"/>
    <col min="19" max="19" width="8.7109375" customWidth="1"/>
    <col min="20" max="20" width="21" customWidth="1"/>
    <col min="21" max="22" width="8.7109375" customWidth="1"/>
    <col min="23" max="23" width="11.7109375" customWidth="1"/>
  </cols>
  <sheetData>
    <row r="1" spans="1:23" x14ac:dyDescent="0.25">
      <c r="A1" s="1" t="s">
        <v>14</v>
      </c>
    </row>
    <row r="2" spans="1:23" s="18" customFormat="1" x14ac:dyDescent="0.25">
      <c r="B2" s="19">
        <v>2009</v>
      </c>
      <c r="C2" s="19">
        <f>B2+1</f>
        <v>2010</v>
      </c>
      <c r="D2" s="19">
        <f t="shared" ref="D2:L2" si="0">C2+1</f>
        <v>2011</v>
      </c>
      <c r="E2" s="19">
        <f t="shared" si="0"/>
        <v>2012</v>
      </c>
      <c r="F2" s="19">
        <f t="shared" si="0"/>
        <v>2013</v>
      </c>
      <c r="G2" s="19">
        <f t="shared" si="0"/>
        <v>2014</v>
      </c>
      <c r="H2" s="19">
        <f t="shared" si="0"/>
        <v>2015</v>
      </c>
      <c r="I2" s="19">
        <f t="shared" si="0"/>
        <v>2016</v>
      </c>
      <c r="J2" s="19">
        <f t="shared" si="0"/>
        <v>2017</v>
      </c>
      <c r="K2" s="19">
        <f t="shared" si="0"/>
        <v>2018</v>
      </c>
      <c r="L2" s="19">
        <f t="shared" si="0"/>
        <v>2019</v>
      </c>
      <c r="M2" s="19">
        <f>L2+1</f>
        <v>2020</v>
      </c>
      <c r="N2" s="13">
        <v>2021</v>
      </c>
      <c r="O2" s="13">
        <v>2022</v>
      </c>
      <c r="P2" s="13">
        <v>2023</v>
      </c>
      <c r="Q2" s="13">
        <v>2024</v>
      </c>
      <c r="R2" s="13">
        <v>2025</v>
      </c>
      <c r="S2" s="13"/>
    </row>
    <row r="3" spans="1:23" x14ac:dyDescent="0.25">
      <c r="A3" s="9" t="s">
        <v>121</v>
      </c>
      <c r="B3" s="9">
        <v>33.513334047999997</v>
      </c>
      <c r="C3" s="9">
        <v>42.562709468000001</v>
      </c>
      <c r="D3" s="9">
        <v>47.406058438000002</v>
      </c>
      <c r="E3" s="9">
        <v>47.375194829000002</v>
      </c>
      <c r="F3" s="9">
        <v>57.083915707999999</v>
      </c>
      <c r="G3" s="9">
        <v>61.874555977999997</v>
      </c>
      <c r="H3" s="9">
        <v>61.563086837</v>
      </c>
      <c r="I3" s="9">
        <v>60.037147410000003</v>
      </c>
      <c r="J3" s="9">
        <v>66.684999246000004</v>
      </c>
      <c r="K3" s="9">
        <v>67.214019753000002</v>
      </c>
      <c r="L3" s="9">
        <v>59.769052621</v>
      </c>
      <c r="M3" s="9">
        <v>56.941011733000003</v>
      </c>
      <c r="N3" s="9">
        <v>67.254277445</v>
      </c>
      <c r="O3" s="9">
        <v>65.362427128999997</v>
      </c>
      <c r="P3" s="9">
        <v>62.352048177999997</v>
      </c>
      <c r="Q3" s="9">
        <v>67.468258497999997</v>
      </c>
      <c r="R3" s="9">
        <v>65.162471432000004</v>
      </c>
      <c r="S3" s="9"/>
    </row>
    <row r="4" spans="1:23" x14ac:dyDescent="0.25">
      <c r="A4" t="s">
        <v>23</v>
      </c>
      <c r="B4" s="9"/>
      <c r="C4" s="9"/>
      <c r="D4" s="9"/>
      <c r="E4" s="9"/>
      <c r="F4" s="9"/>
      <c r="G4" s="9"/>
      <c r="H4" s="9"/>
      <c r="I4" s="9"/>
      <c r="J4" s="9"/>
      <c r="K4" s="9"/>
      <c r="L4" s="9"/>
      <c r="M4" s="9">
        <v>99.399788953683114</v>
      </c>
      <c r="N4" s="11">
        <v>111.29978930000001</v>
      </c>
      <c r="O4" s="11"/>
      <c r="P4" s="11"/>
      <c r="Q4" s="11"/>
      <c r="R4" s="11"/>
      <c r="S4" s="9"/>
      <c r="U4" s="8"/>
      <c r="V4" s="8"/>
      <c r="W4" s="8"/>
    </row>
    <row r="5" spans="1:23" x14ac:dyDescent="0.25">
      <c r="A5" s="9" t="s">
        <v>41</v>
      </c>
      <c r="B5" s="9">
        <v>95.095534800045058</v>
      </c>
      <c r="C5" s="9">
        <v>96.770373018979811</v>
      </c>
      <c r="D5" s="9">
        <v>99.975033697862045</v>
      </c>
      <c r="E5" s="9">
        <v>101.11908320422619</v>
      </c>
      <c r="F5" s="9">
        <v>100.6447637352358</v>
      </c>
      <c r="G5" s="9">
        <v>100.61959618919083</v>
      </c>
      <c r="H5" s="9">
        <v>100.06363833519168</v>
      </c>
      <c r="I5" s="9">
        <v>99.175526030955709</v>
      </c>
      <c r="J5" s="9">
        <v>100</v>
      </c>
      <c r="K5" s="9">
        <v>101.55325360604657</v>
      </c>
      <c r="L5" s="9">
        <v>100.48162817640321</v>
      </c>
      <c r="M5" s="9">
        <v>101.54488153237749</v>
      </c>
      <c r="N5" s="9">
        <v>108.40998194103025</v>
      </c>
      <c r="O5" s="9">
        <v>112.72997195428006</v>
      </c>
      <c r="P5" s="9">
        <v>111.43230053557129</v>
      </c>
      <c r="Q5" s="9">
        <v>112.06857813442203</v>
      </c>
      <c r="R5" s="9">
        <v>116.99592403748392</v>
      </c>
    </row>
    <row r="6" spans="1:23" x14ac:dyDescent="0.25">
      <c r="A6" t="s">
        <v>122</v>
      </c>
      <c r="B6" s="9">
        <f>B3*100/B5</f>
        <v>35.241753588607104</v>
      </c>
      <c r="C6" s="9">
        <f t="shared" ref="C6:R6" si="1">C3*100/C5</f>
        <v>43.983202854505969</v>
      </c>
      <c r="D6" s="9">
        <f t="shared" si="1"/>
        <v>47.417896933415861</v>
      </c>
      <c r="E6" s="9">
        <f t="shared" si="1"/>
        <v>46.85089433941782</v>
      </c>
      <c r="F6" s="9">
        <f t="shared" si="1"/>
        <v>56.71821721214382</v>
      </c>
      <c r="G6" s="9">
        <f t="shared" si="1"/>
        <v>61.493544320790008</v>
      </c>
      <c r="H6" s="9">
        <f t="shared" si="1"/>
        <v>61.523934029639108</v>
      </c>
      <c r="I6" s="9">
        <f t="shared" si="1"/>
        <v>60.536253058300474</v>
      </c>
      <c r="J6" s="9">
        <f t="shared" si="1"/>
        <v>66.684999246000004</v>
      </c>
      <c r="K6" s="9">
        <f t="shared" si="1"/>
        <v>66.185983576402151</v>
      </c>
      <c r="L6" s="9">
        <f t="shared" si="1"/>
        <v>59.482567814357907</v>
      </c>
      <c r="M6" s="9">
        <f t="shared" si="1"/>
        <v>56.0747236824974</v>
      </c>
      <c r="N6" s="9">
        <f t="shared" si="1"/>
        <v>62.036978736499606</v>
      </c>
      <c r="O6" s="9">
        <f t="shared" si="1"/>
        <v>57.981409908900773</v>
      </c>
      <c r="P6" s="9">
        <f t="shared" si="1"/>
        <v>55.955093701126678</v>
      </c>
      <c r="Q6" s="9">
        <f t="shared" si="1"/>
        <v>60.202654143674749</v>
      </c>
      <c r="R6" s="9">
        <f t="shared" si="1"/>
        <v>55.696360337410411</v>
      </c>
    </row>
    <row r="7" spans="1:23" x14ac:dyDescent="0.25">
      <c r="C7" s="8"/>
    </row>
    <row r="9" spans="1:23" x14ac:dyDescent="0.25">
      <c r="A9" s="1" t="s">
        <v>25</v>
      </c>
    </row>
    <row r="10" spans="1:23" x14ac:dyDescent="0.25">
      <c r="A10" s="9"/>
      <c r="B10" s="12">
        <v>2009</v>
      </c>
      <c r="C10" s="12">
        <f>B10+1</f>
        <v>2010</v>
      </c>
      <c r="D10" s="12">
        <f t="shared" ref="D10:L10" si="2">C10+1</f>
        <v>2011</v>
      </c>
      <c r="E10" s="12">
        <f t="shared" si="2"/>
        <v>2012</v>
      </c>
      <c r="F10" s="12">
        <f t="shared" si="2"/>
        <v>2013</v>
      </c>
      <c r="G10" s="12">
        <f t="shared" si="2"/>
        <v>2014</v>
      </c>
      <c r="H10" s="12">
        <f t="shared" si="2"/>
        <v>2015</v>
      </c>
      <c r="I10" s="12">
        <f t="shared" si="2"/>
        <v>2016</v>
      </c>
      <c r="J10" s="12">
        <f t="shared" si="2"/>
        <v>2017</v>
      </c>
      <c r="K10" s="12">
        <f t="shared" si="2"/>
        <v>2018</v>
      </c>
      <c r="L10" s="12">
        <f t="shared" si="2"/>
        <v>2019</v>
      </c>
      <c r="M10" s="12">
        <f>L10+1</f>
        <v>2020</v>
      </c>
      <c r="N10" s="1">
        <v>2021</v>
      </c>
      <c r="O10" s="1">
        <v>2022</v>
      </c>
      <c r="P10" s="1">
        <v>2023</v>
      </c>
      <c r="Q10" s="1">
        <v>2024</v>
      </c>
      <c r="R10" s="13">
        <v>2025</v>
      </c>
    </row>
    <row r="11" spans="1:23" x14ac:dyDescent="0.25">
      <c r="A11" t="s">
        <v>123</v>
      </c>
      <c r="B11" s="9"/>
      <c r="C11" s="9"/>
      <c r="D11" s="9"/>
      <c r="E11" s="9"/>
      <c r="F11" s="9"/>
      <c r="G11" s="9"/>
      <c r="H11" s="9"/>
      <c r="I11" s="9"/>
      <c r="J11" s="9">
        <v>863.90951800000005</v>
      </c>
      <c r="K11" s="9">
        <v>989.11231699999996</v>
      </c>
      <c r="L11" s="9">
        <v>938.71106099999997</v>
      </c>
      <c r="M11" s="9">
        <v>986.26532599999996</v>
      </c>
      <c r="N11" s="9">
        <v>1198.614865</v>
      </c>
      <c r="O11" s="9">
        <v>1104.724496</v>
      </c>
      <c r="P11" s="9">
        <v>978.01581099999999</v>
      </c>
      <c r="Q11" s="9">
        <v>1024.338704</v>
      </c>
      <c r="R11" s="9">
        <v>1074.853157</v>
      </c>
    </row>
    <row r="12" spans="1:23" x14ac:dyDescent="0.25">
      <c r="A12" t="s">
        <v>42</v>
      </c>
      <c r="B12" s="9"/>
      <c r="C12" s="9"/>
      <c r="D12" s="9"/>
      <c r="E12" s="9"/>
      <c r="F12" s="9"/>
      <c r="G12" s="9"/>
      <c r="H12" s="9"/>
      <c r="I12" s="9"/>
      <c r="J12" s="9">
        <v>100.00000000000001</v>
      </c>
      <c r="K12" s="9">
        <v>108.03410313933216</v>
      </c>
      <c r="L12" s="9">
        <v>104.99986160707526</v>
      </c>
      <c r="M12" s="9">
        <v>100.03823826225415</v>
      </c>
      <c r="N12" s="9">
        <v>120.46221732377695</v>
      </c>
      <c r="O12" s="9">
        <v>128.8330719525708</v>
      </c>
      <c r="P12" s="9">
        <v>118.26909453713381</v>
      </c>
      <c r="Q12" s="9">
        <v>116.88052524201008</v>
      </c>
      <c r="R12" s="9">
        <v>116.72592222426046</v>
      </c>
    </row>
    <row r="13" spans="1:23" x14ac:dyDescent="0.25">
      <c r="A13" t="s">
        <v>124</v>
      </c>
      <c r="B13" s="9"/>
      <c r="C13" s="9"/>
      <c r="D13" s="9"/>
      <c r="E13" s="9"/>
      <c r="F13" s="9"/>
      <c r="G13" s="9"/>
      <c r="H13" s="9"/>
      <c r="I13" s="9"/>
      <c r="J13" s="9">
        <f>J11*100/J12</f>
        <v>863.90951799999993</v>
      </c>
      <c r="K13" s="9">
        <f t="shared" ref="K13:R13" si="3">K11*100/K12</f>
        <v>915.55563313589641</v>
      </c>
      <c r="L13" s="9">
        <f t="shared" si="3"/>
        <v>894.01171261805393</v>
      </c>
      <c r="M13" s="9">
        <f t="shared" si="3"/>
        <v>985.88833943123507</v>
      </c>
      <c r="N13" s="9">
        <f t="shared" si="3"/>
        <v>995.0131183276967</v>
      </c>
      <c r="O13" s="9">
        <f t="shared" si="3"/>
        <v>857.48517772416267</v>
      </c>
      <c r="P13" s="9">
        <f t="shared" si="3"/>
        <v>826.9411504566184</v>
      </c>
      <c r="Q13" s="9">
        <f t="shared" si="3"/>
        <v>876.39810129106479</v>
      </c>
      <c r="R13" s="9">
        <f t="shared" si="3"/>
        <v>920.83500949766005</v>
      </c>
    </row>
    <row r="14" spans="1:23" x14ac:dyDescent="0.25">
      <c r="A14" t="s">
        <v>43</v>
      </c>
      <c r="B14" s="8"/>
      <c r="C14" s="8"/>
      <c r="D14" s="8"/>
      <c r="E14" s="8"/>
      <c r="F14" s="8"/>
      <c r="G14" s="8"/>
      <c r="H14" s="8"/>
      <c r="I14" s="8"/>
      <c r="J14" s="8"/>
      <c r="K14" s="8">
        <f>K13/J13-1</f>
        <v>5.9781856849384196E-2</v>
      </c>
      <c r="L14" s="8">
        <f t="shared" ref="L14:R14" si="4">L13/K13-1</f>
        <v>-2.3530979154212317E-2</v>
      </c>
      <c r="M14" s="8">
        <f t="shared" si="4"/>
        <v>0.102768929664385</v>
      </c>
      <c r="N14" s="8">
        <f t="shared" si="4"/>
        <v>9.2553877873489121E-3</v>
      </c>
      <c r="O14" s="8">
        <f t="shared" si="4"/>
        <v>-0.13821721349229554</v>
      </c>
      <c r="P14" s="8">
        <f t="shared" si="4"/>
        <v>-3.5620472587771901E-2</v>
      </c>
      <c r="Q14" s="8">
        <f t="shared" si="4"/>
        <v>5.9807098494418121E-2</v>
      </c>
      <c r="R14" s="8">
        <f t="shared" si="4"/>
        <v>5.0704021541275734E-2</v>
      </c>
    </row>
    <row r="15" spans="1:23" x14ac:dyDescent="0.25">
      <c r="A15" t="s">
        <v>40</v>
      </c>
      <c r="J15" s="9">
        <f>J6</f>
        <v>66.684999246000004</v>
      </c>
      <c r="K15" s="9">
        <f>J15*(1+K14)</f>
        <v>70.671552324925671</v>
      </c>
      <c r="L15" s="9">
        <f>K15*(1+L14)</f>
        <v>69.008581500372017</v>
      </c>
      <c r="M15" s="9">
        <f>L15*(1+M14)</f>
        <v>76.100519558822725</v>
      </c>
      <c r="N15" s="9">
        <f>M15*(1+N14)</f>
        <v>76.804859378158355</v>
      </c>
      <c r="O15" s="9">
        <f t="shared" ref="O15" si="5">N15*(1+O14)</f>
        <v>66.1891057322417</v>
      </c>
      <c r="P15" s="9">
        <f t="shared" ref="P15" si="6">O15*(1+P14)</f>
        <v>63.831418505897247</v>
      </c>
      <c r="Q15" s="9">
        <f t="shared" ref="Q15:R15" si="7">P15*(1+Q14)</f>
        <v>67.648990439517874</v>
      </c>
      <c r="R15" s="9">
        <f t="shared" si="7"/>
        <v>71.079066308008748</v>
      </c>
    </row>
    <row r="16" spans="1:23" x14ac:dyDescent="0.25">
      <c r="O16" s="20"/>
      <c r="P16" s="20"/>
      <c r="Q16" s="20"/>
      <c r="R16" s="20"/>
    </row>
    <row r="41" spans="3:18" x14ac:dyDescent="0.25">
      <c r="C41" s="9"/>
      <c r="D41" s="9"/>
      <c r="E41" s="9"/>
      <c r="F41" s="9"/>
      <c r="G41" s="9"/>
      <c r="H41" s="9"/>
      <c r="I41" s="9"/>
      <c r="J41" s="9"/>
      <c r="K41" s="9"/>
      <c r="L41" s="9"/>
      <c r="M41" s="9"/>
      <c r="N41" s="9"/>
      <c r="O41" s="9"/>
      <c r="P41" s="9"/>
      <c r="Q41" s="9"/>
      <c r="R41" s="9"/>
    </row>
    <row r="42" spans="3:18" x14ac:dyDescent="0.25">
      <c r="C42" s="9"/>
      <c r="D42" s="9"/>
      <c r="E42" s="9"/>
      <c r="F42" s="9"/>
      <c r="G42" s="9"/>
      <c r="H42" s="9"/>
      <c r="I42" s="9"/>
      <c r="J42" s="9"/>
      <c r="K42" s="9"/>
      <c r="L42" s="9"/>
      <c r="M42" s="9"/>
      <c r="N42" s="9"/>
      <c r="O42" s="9"/>
      <c r="P42" s="9"/>
      <c r="Q42" s="9"/>
      <c r="R42" s="9"/>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22378-9ADD-4055-9053-B672F8CECF5B}">
  <dimension ref="A1:W34"/>
  <sheetViews>
    <sheetView zoomScale="80" zoomScaleNormal="80" workbookViewId="0">
      <selection activeCell="C3" sqref="C3"/>
    </sheetView>
  </sheetViews>
  <sheetFormatPr defaultColWidth="9.140625" defaultRowHeight="15" x14ac:dyDescent="0.25"/>
  <cols>
    <col min="1" max="1" width="29.5703125" customWidth="1"/>
    <col min="2" max="2" width="28.28515625" bestFit="1" customWidth="1"/>
    <col min="3" max="3" width="8.28515625" style="9" customWidth="1"/>
    <col min="4" max="13" width="9.5703125" style="9" bestFit="1" customWidth="1"/>
    <col min="14" max="16" width="10.5703125" style="9" bestFit="1" customWidth="1"/>
    <col min="17" max="18" width="9.5703125" style="9" bestFit="1" customWidth="1"/>
    <col min="19" max="20" width="9.140625" style="9"/>
    <col min="22" max="22" width="9.140625" style="8"/>
    <col min="23" max="23" width="10.140625" customWidth="1"/>
    <col min="24" max="24" width="9.5703125" bestFit="1" customWidth="1"/>
  </cols>
  <sheetData>
    <row r="1" spans="1:23" x14ac:dyDescent="0.25">
      <c r="A1" s="1" t="s">
        <v>15</v>
      </c>
      <c r="U1" s="16"/>
    </row>
    <row r="2" spans="1:23" s="5" customFormat="1" x14ac:dyDescent="0.25">
      <c r="B2" s="6"/>
      <c r="C2" s="19">
        <v>2009</v>
      </c>
      <c r="D2" s="19">
        <f>C2+1</f>
        <v>2010</v>
      </c>
      <c r="E2" s="19">
        <f t="shared" ref="E2:M2" si="0">D2+1</f>
        <v>2011</v>
      </c>
      <c r="F2" s="19">
        <f t="shared" si="0"/>
        <v>2012</v>
      </c>
      <c r="G2" s="19">
        <f t="shared" si="0"/>
        <v>2013</v>
      </c>
      <c r="H2" s="19">
        <f t="shared" si="0"/>
        <v>2014</v>
      </c>
      <c r="I2" s="19">
        <f t="shared" si="0"/>
        <v>2015</v>
      </c>
      <c r="J2" s="19">
        <f t="shared" si="0"/>
        <v>2016</v>
      </c>
      <c r="K2" s="19">
        <f t="shared" si="0"/>
        <v>2017</v>
      </c>
      <c r="L2" s="19">
        <f t="shared" si="0"/>
        <v>2018</v>
      </c>
      <c r="M2" s="19">
        <f t="shared" si="0"/>
        <v>2019</v>
      </c>
      <c r="N2" s="25">
        <f>M2+1</f>
        <v>2020</v>
      </c>
      <c r="O2" s="25">
        <v>2021</v>
      </c>
      <c r="P2" s="26">
        <v>2022</v>
      </c>
      <c r="Q2" s="26">
        <v>2023</v>
      </c>
      <c r="R2" s="26">
        <v>2024</v>
      </c>
      <c r="S2" s="27" t="s">
        <v>114</v>
      </c>
      <c r="T2" s="7"/>
    </row>
    <row r="3" spans="1:23" x14ac:dyDescent="0.25">
      <c r="A3" t="s">
        <v>0</v>
      </c>
      <c r="B3" s="9" t="s">
        <v>44</v>
      </c>
      <c r="C3" s="9">
        <v>5.5648804939999996</v>
      </c>
      <c r="D3" s="9">
        <v>6.0080145219999999</v>
      </c>
      <c r="E3" s="9">
        <v>6.5948133220000003</v>
      </c>
      <c r="F3" s="9">
        <v>8.5719530840000004</v>
      </c>
      <c r="G3" s="9">
        <v>12.897490592</v>
      </c>
      <c r="H3" s="9">
        <v>14.069300568999999</v>
      </c>
      <c r="I3" s="9">
        <v>15.557819492</v>
      </c>
      <c r="J3" s="9">
        <v>14.884071856</v>
      </c>
      <c r="K3" s="9">
        <v>16.523535535000001</v>
      </c>
      <c r="L3" s="9">
        <v>18.371014633000001</v>
      </c>
      <c r="M3" s="9">
        <v>10.590761755999999</v>
      </c>
      <c r="N3" s="9">
        <v>4.5576874329999999</v>
      </c>
      <c r="O3" s="9">
        <v>4.8651009199999997</v>
      </c>
      <c r="P3" s="9">
        <v>5.6927258700000003</v>
      </c>
      <c r="Q3" s="9">
        <v>7.00498011</v>
      </c>
      <c r="R3" s="9">
        <v>11.933669259</v>
      </c>
      <c r="S3" s="9">
        <v>16.179164351000001</v>
      </c>
      <c r="T3" s="11"/>
      <c r="U3" s="10"/>
      <c r="W3" s="8"/>
    </row>
    <row r="4" spans="1:23" x14ac:dyDescent="0.25">
      <c r="B4" t="s">
        <v>41</v>
      </c>
      <c r="C4" s="9">
        <f>'Figure 2a'!B5</f>
        <v>95.095534800045058</v>
      </c>
      <c r="D4" s="9">
        <f>'Figure 2a'!C5</f>
        <v>96.770373018979811</v>
      </c>
      <c r="E4" s="9">
        <f>'Figure 2a'!D5</f>
        <v>99.975033697862045</v>
      </c>
      <c r="F4" s="9">
        <f>'Figure 2a'!E5</f>
        <v>101.11908320422619</v>
      </c>
      <c r="G4" s="9">
        <f>'Figure 2a'!F5</f>
        <v>100.6447637352358</v>
      </c>
      <c r="H4" s="9">
        <f>'Figure 2a'!G5</f>
        <v>100.61959618919083</v>
      </c>
      <c r="I4" s="9">
        <f>'Figure 2a'!H5</f>
        <v>100.06363833519168</v>
      </c>
      <c r="J4" s="9">
        <f>'Figure 2a'!I5</f>
        <v>99.175526030955709</v>
      </c>
      <c r="K4" s="9">
        <f>'Figure 2a'!J5</f>
        <v>100</v>
      </c>
      <c r="L4" s="9">
        <f>'Figure 2a'!K5</f>
        <v>101.55325360604657</v>
      </c>
      <c r="M4" s="9">
        <f>'Figure 2a'!L5</f>
        <v>100.48162817640321</v>
      </c>
      <c r="N4" s="9">
        <f>'Figure 2a'!M5</f>
        <v>101.54488153237749</v>
      </c>
      <c r="O4" s="9">
        <f>'Figure 2a'!N5</f>
        <v>108.40998194103025</v>
      </c>
      <c r="P4" s="9">
        <f>'Figure 2a'!O5</f>
        <v>112.72997195428006</v>
      </c>
      <c r="Q4" s="9">
        <f>'Figure 2a'!P5</f>
        <v>111.43230053557129</v>
      </c>
      <c r="R4" s="9">
        <f>'Figure 2a'!Q5</f>
        <v>112.06857813442203</v>
      </c>
      <c r="S4" s="9">
        <f>'Figure 2a'!R5</f>
        <v>116.99592403748392</v>
      </c>
      <c r="T4" s="11"/>
      <c r="U4" s="10"/>
      <c r="W4" s="8"/>
    </row>
    <row r="5" spans="1:23" x14ac:dyDescent="0.25">
      <c r="B5" t="s">
        <v>39</v>
      </c>
      <c r="C5" s="9">
        <f>C3*100/C4</f>
        <v>5.8518841139083246</v>
      </c>
      <c r="D5" s="9">
        <f t="shared" ref="D5:S5" si="1">D3*100/D4</f>
        <v>6.2085267779443543</v>
      </c>
      <c r="E5" s="9">
        <f t="shared" si="1"/>
        <v>6.5964602141874842</v>
      </c>
      <c r="F5" s="9">
        <f t="shared" si="1"/>
        <v>8.4770874224478163</v>
      </c>
      <c r="G5" s="9">
        <f t="shared" si="1"/>
        <v>12.814864989826173</v>
      </c>
      <c r="H5" s="9">
        <f t="shared" si="1"/>
        <v>13.982664512533006</v>
      </c>
      <c r="I5" s="9">
        <f t="shared" si="1"/>
        <v>15.547925051340478</v>
      </c>
      <c r="J5" s="9">
        <f t="shared" si="1"/>
        <v>15.007807320683359</v>
      </c>
      <c r="K5" s="9">
        <f t="shared" si="1"/>
        <v>16.523535535000001</v>
      </c>
      <c r="L5" s="9">
        <f t="shared" si="1"/>
        <v>18.090030580670806</v>
      </c>
      <c r="M5" s="9">
        <f t="shared" si="1"/>
        <v>10.539998155092695</v>
      </c>
      <c r="N5" s="9">
        <f t="shared" si="1"/>
        <v>4.4883477770829696</v>
      </c>
      <c r="O5" s="9">
        <f t="shared" si="1"/>
        <v>4.4876872340467484</v>
      </c>
      <c r="P5" s="9">
        <f t="shared" si="1"/>
        <v>5.049877837553975</v>
      </c>
      <c r="Q5" s="9">
        <f t="shared" si="1"/>
        <v>6.2863102317122843</v>
      </c>
      <c r="R5" s="9">
        <f t="shared" si="1"/>
        <v>10.64854168550797</v>
      </c>
      <c r="S5" s="9">
        <f t="shared" si="1"/>
        <v>13.828827357965407</v>
      </c>
      <c r="T5" s="11"/>
      <c r="U5" s="10"/>
      <c r="W5" s="8"/>
    </row>
    <row r="6" spans="1:23" x14ac:dyDescent="0.25">
      <c r="A6" t="s">
        <v>1</v>
      </c>
      <c r="B6" s="9" t="s">
        <v>44</v>
      </c>
      <c r="C6" s="9">
        <v>1.2726362630000001</v>
      </c>
      <c r="D6" s="9">
        <v>3.6764138499999999</v>
      </c>
      <c r="E6" s="9">
        <v>5.8493819450000002</v>
      </c>
      <c r="F6" s="9">
        <v>6.0384868799999998</v>
      </c>
      <c r="G6" s="9">
        <v>8.659569158</v>
      </c>
      <c r="H6" s="9">
        <v>11.247617572999999</v>
      </c>
      <c r="I6" s="9">
        <v>9.0653072229999996</v>
      </c>
      <c r="J6" s="9">
        <v>8.8531142549999995</v>
      </c>
      <c r="K6" s="9">
        <v>10.335000316</v>
      </c>
      <c r="L6" s="9">
        <v>6.825597685</v>
      </c>
      <c r="M6" s="9">
        <v>7.43981797</v>
      </c>
      <c r="N6" s="9">
        <v>6.1515906769999997</v>
      </c>
      <c r="O6" s="9">
        <v>6.6016915819999999</v>
      </c>
      <c r="P6" s="9">
        <v>5.6739214909999998</v>
      </c>
      <c r="Q6" s="9">
        <v>6.542395795</v>
      </c>
      <c r="R6" s="9">
        <v>4.9877021770000001</v>
      </c>
      <c r="S6" s="9">
        <v>2.2729356809999999</v>
      </c>
      <c r="T6" s="11"/>
      <c r="U6" s="10"/>
      <c r="W6" s="8"/>
    </row>
    <row r="7" spans="1:23" x14ac:dyDescent="0.25">
      <c r="B7" t="s">
        <v>41</v>
      </c>
      <c r="C7" s="9">
        <f>'Figure 2a'!B5</f>
        <v>95.095534800045058</v>
      </c>
      <c r="D7" s="9">
        <f>'Figure 2a'!C5</f>
        <v>96.770373018979811</v>
      </c>
      <c r="E7" s="9">
        <f>'Figure 2a'!D5</f>
        <v>99.975033697862045</v>
      </c>
      <c r="F7" s="9">
        <f>'Figure 2a'!E5</f>
        <v>101.11908320422619</v>
      </c>
      <c r="G7" s="9">
        <f>'Figure 2a'!F5</f>
        <v>100.6447637352358</v>
      </c>
      <c r="H7" s="9">
        <f>'Figure 2a'!G5</f>
        <v>100.61959618919083</v>
      </c>
      <c r="I7" s="9">
        <f>'Figure 2a'!H5</f>
        <v>100.06363833519168</v>
      </c>
      <c r="J7" s="9">
        <f>'Figure 2a'!I5</f>
        <v>99.175526030955709</v>
      </c>
      <c r="K7" s="9">
        <f>'Figure 2a'!J5</f>
        <v>100</v>
      </c>
      <c r="L7" s="9">
        <f>'Figure 2a'!K5</f>
        <v>101.55325360604657</v>
      </c>
      <c r="M7" s="9">
        <f>'Figure 2a'!L5</f>
        <v>100.48162817640321</v>
      </c>
      <c r="N7" s="9">
        <f>'Figure 2a'!M5</f>
        <v>101.54488153237749</v>
      </c>
      <c r="O7" s="9">
        <f>'Figure 2a'!N5</f>
        <v>108.40998194103025</v>
      </c>
      <c r="P7" s="9">
        <f>'Figure 2a'!O5</f>
        <v>112.72997195428006</v>
      </c>
      <c r="Q7" s="9">
        <f>'Figure 2a'!P5</f>
        <v>111.43230053557129</v>
      </c>
      <c r="R7" s="9">
        <f>'Figure 2a'!Q5</f>
        <v>112.06857813442203</v>
      </c>
      <c r="S7" s="9">
        <f>'Figure 2a'!R5</f>
        <v>116.99592403748392</v>
      </c>
      <c r="T7" s="11"/>
      <c r="U7" s="10"/>
      <c r="W7" s="8"/>
    </row>
    <row r="8" spans="1:23" x14ac:dyDescent="0.25">
      <c r="B8" t="s">
        <v>39</v>
      </c>
      <c r="C8" s="9">
        <f>C6*100/C7</f>
        <v>1.3382713138697204</v>
      </c>
      <c r="D8" s="9">
        <f t="shared" ref="D8:S8" si="2">D6*100/D7</f>
        <v>3.7991109626899298</v>
      </c>
      <c r="E8" s="9">
        <f t="shared" si="2"/>
        <v>5.850842684062119</v>
      </c>
      <c r="F8" s="9">
        <f t="shared" si="2"/>
        <v>5.9716590465958914</v>
      </c>
      <c r="G8" s="9">
        <f t="shared" si="2"/>
        <v>8.6040930860353146</v>
      </c>
      <c r="H8" s="9">
        <f t="shared" si="2"/>
        <v>11.178356899635707</v>
      </c>
      <c r="I8" s="9">
        <f t="shared" si="2"/>
        <v>9.059541881370702</v>
      </c>
      <c r="J8" s="9">
        <f t="shared" si="2"/>
        <v>8.9267126773158445</v>
      </c>
      <c r="K8" s="9">
        <f t="shared" si="2"/>
        <v>10.335000316</v>
      </c>
      <c r="L8" s="9">
        <f t="shared" si="2"/>
        <v>6.7212003974568848</v>
      </c>
      <c r="M8" s="9">
        <f t="shared" si="2"/>
        <v>7.4041574614404428</v>
      </c>
      <c r="N8" s="9">
        <f t="shared" si="2"/>
        <v>6.0580017270871211</v>
      </c>
      <c r="O8" s="9">
        <f t="shared" si="2"/>
        <v>6.0895606325172142</v>
      </c>
      <c r="P8" s="9">
        <f t="shared" si="2"/>
        <v>5.0331969330225457</v>
      </c>
      <c r="Q8" s="9">
        <f t="shared" si="2"/>
        <v>5.8711843545862576</v>
      </c>
      <c r="R8" s="9">
        <f t="shared" si="2"/>
        <v>4.4505804035609691</v>
      </c>
      <c r="S8" s="9">
        <f t="shared" si="2"/>
        <v>1.9427477492906351</v>
      </c>
      <c r="T8" s="11"/>
      <c r="U8" s="10"/>
      <c r="W8" s="8"/>
    </row>
    <row r="9" spans="1:23" x14ac:dyDescent="0.25">
      <c r="A9" t="s">
        <v>8</v>
      </c>
      <c r="B9" s="9" t="s">
        <v>44</v>
      </c>
      <c r="C9" s="9">
        <v>5.0875917089999998</v>
      </c>
      <c r="D9" s="9">
        <v>6.2482428390000004</v>
      </c>
      <c r="E9" s="9">
        <v>4.5014369370000002</v>
      </c>
      <c r="F9" s="9">
        <v>3.730997151</v>
      </c>
      <c r="G9" s="9">
        <v>4.5528674520000001</v>
      </c>
      <c r="H9" s="9">
        <v>5.2599609369999998</v>
      </c>
      <c r="I9" s="9">
        <v>5.6939699060000004</v>
      </c>
      <c r="J9" s="9">
        <v>5.6763189540000001</v>
      </c>
      <c r="K9" s="9">
        <v>5.9715134699999997</v>
      </c>
      <c r="L9" s="9">
        <v>6.8031918019999997</v>
      </c>
      <c r="M9" s="9">
        <v>8.6680496340000008</v>
      </c>
      <c r="N9" s="9">
        <v>10.889286147</v>
      </c>
      <c r="O9" s="9">
        <v>13.029160055</v>
      </c>
      <c r="P9" s="9">
        <v>10.058062633</v>
      </c>
      <c r="Q9" s="9">
        <v>5.8237290069999998</v>
      </c>
      <c r="R9" s="9">
        <v>9.6137004899999994</v>
      </c>
      <c r="S9" s="9">
        <v>10.579222483000001</v>
      </c>
      <c r="T9"/>
      <c r="V9"/>
    </row>
    <row r="10" spans="1:23" x14ac:dyDescent="0.25">
      <c r="B10" t="s">
        <v>41</v>
      </c>
      <c r="C10" s="9">
        <f>'Figure 2a'!B5</f>
        <v>95.095534800045058</v>
      </c>
      <c r="D10" s="9">
        <f>'Figure 2a'!C5</f>
        <v>96.770373018979811</v>
      </c>
      <c r="E10" s="9">
        <f>'Figure 2a'!D5</f>
        <v>99.975033697862045</v>
      </c>
      <c r="F10" s="9">
        <f>'Figure 2a'!E5</f>
        <v>101.11908320422619</v>
      </c>
      <c r="G10" s="9">
        <f>'Figure 2a'!F5</f>
        <v>100.6447637352358</v>
      </c>
      <c r="H10" s="9">
        <f>'Figure 2a'!G5</f>
        <v>100.61959618919083</v>
      </c>
      <c r="I10" s="9">
        <f>'Figure 2a'!H5</f>
        <v>100.06363833519168</v>
      </c>
      <c r="J10" s="9">
        <f>'Figure 2a'!I5</f>
        <v>99.175526030955709</v>
      </c>
      <c r="K10" s="9">
        <f>'Figure 2a'!J5</f>
        <v>100</v>
      </c>
      <c r="L10" s="9">
        <f>'Figure 2a'!K5</f>
        <v>101.55325360604657</v>
      </c>
      <c r="M10" s="9">
        <f>'Figure 2a'!L5</f>
        <v>100.48162817640321</v>
      </c>
      <c r="N10" s="9">
        <f>'Figure 2a'!M5</f>
        <v>101.54488153237749</v>
      </c>
      <c r="O10" s="9">
        <f>'Figure 2a'!N5</f>
        <v>108.40998194103025</v>
      </c>
      <c r="P10" s="9">
        <f>'Figure 2a'!O5</f>
        <v>112.72997195428006</v>
      </c>
      <c r="Q10" s="9">
        <f>'Figure 2a'!P5</f>
        <v>111.43230053557129</v>
      </c>
      <c r="R10" s="9">
        <f>'Figure 2a'!Q5</f>
        <v>112.06857813442203</v>
      </c>
      <c r="S10" s="9">
        <f>'Figure 2a'!R5</f>
        <v>116.99592403748392</v>
      </c>
      <c r="T10"/>
      <c r="V10"/>
    </row>
    <row r="11" spans="1:23" x14ac:dyDescent="0.25">
      <c r="B11" t="s">
        <v>39</v>
      </c>
      <c r="C11" s="9">
        <f>C9*100/C10</f>
        <v>5.3499795965158068</v>
      </c>
      <c r="D11" s="9">
        <f t="shared" ref="D11:S11" si="3">D9*100/D10</f>
        <v>6.4567725059554304</v>
      </c>
      <c r="E11" s="9">
        <f t="shared" si="3"/>
        <v>4.5025610599981851</v>
      </c>
      <c r="F11" s="9">
        <f t="shared" si="3"/>
        <v>3.6897062678709749</v>
      </c>
      <c r="G11" s="9">
        <f t="shared" si="3"/>
        <v>4.5237002731479787</v>
      </c>
      <c r="H11" s="9">
        <f t="shared" si="3"/>
        <v>5.2275711056421992</v>
      </c>
      <c r="I11" s="9">
        <f t="shared" si="3"/>
        <v>5.6903486628443645</v>
      </c>
      <c r="J11" s="9">
        <f t="shared" si="3"/>
        <v>5.7235077858102281</v>
      </c>
      <c r="K11" s="9">
        <f t="shared" si="3"/>
        <v>5.9715134699999997</v>
      </c>
      <c r="L11" s="9">
        <f t="shared" si="3"/>
        <v>6.6991372116854881</v>
      </c>
      <c r="M11" s="9">
        <f t="shared" si="3"/>
        <v>8.6265019698751058</v>
      </c>
      <c r="N11" s="9">
        <f t="shared" si="3"/>
        <v>10.723618938417848</v>
      </c>
      <c r="O11" s="9">
        <f t="shared" si="3"/>
        <v>12.018413638411293</v>
      </c>
      <c r="P11" s="9">
        <f t="shared" si="3"/>
        <v>8.922261275004356</v>
      </c>
      <c r="Q11" s="9">
        <f t="shared" si="3"/>
        <v>5.2262485643836776</v>
      </c>
      <c r="R11" s="9">
        <f t="shared" si="3"/>
        <v>8.5784085512968034</v>
      </c>
      <c r="S11" s="9">
        <f t="shared" si="3"/>
        <v>9.0423855104649284</v>
      </c>
      <c r="T11"/>
      <c r="V11"/>
    </row>
    <row r="12" spans="1:23" x14ac:dyDescent="0.25">
      <c r="A12" t="s">
        <v>13</v>
      </c>
      <c r="B12" s="9" t="s">
        <v>44</v>
      </c>
      <c r="C12" s="9">
        <v>0.46260457199999999</v>
      </c>
      <c r="D12" s="9">
        <v>1.7458815830000001</v>
      </c>
      <c r="E12" s="9">
        <v>1.405114459</v>
      </c>
      <c r="F12" s="9">
        <v>0.73414075099999998</v>
      </c>
      <c r="G12" s="9">
        <v>1.0257354759999999</v>
      </c>
      <c r="H12" s="9">
        <v>1.3486367589999999</v>
      </c>
      <c r="I12" s="9">
        <v>1.7019868</v>
      </c>
      <c r="J12" s="9">
        <v>2.0792879769999999</v>
      </c>
      <c r="K12" s="9">
        <v>2.5714011659999998</v>
      </c>
      <c r="L12" s="9">
        <v>3.7260925729999999</v>
      </c>
      <c r="M12" s="9">
        <v>3.6354912170000002</v>
      </c>
      <c r="N12" s="9">
        <v>5.0205354010000001</v>
      </c>
      <c r="O12" s="9">
        <v>6.8054875079999997</v>
      </c>
      <c r="P12" s="9">
        <v>5.1150415770000004</v>
      </c>
      <c r="Q12" s="9">
        <v>4.4130456469999997</v>
      </c>
      <c r="R12" s="9">
        <v>4.1821636729999998</v>
      </c>
      <c r="S12" s="9">
        <v>2.2786129929999999</v>
      </c>
      <c r="T12" s="11"/>
      <c r="U12" s="10"/>
      <c r="W12" s="8"/>
    </row>
    <row r="13" spans="1:23" x14ac:dyDescent="0.25">
      <c r="B13" t="s">
        <v>41</v>
      </c>
      <c r="C13" s="9">
        <f>'Figure 2a'!B5</f>
        <v>95.095534800045058</v>
      </c>
      <c r="D13" s="9">
        <f>'Figure 2a'!C5</f>
        <v>96.770373018979811</v>
      </c>
      <c r="E13" s="9">
        <f>'Figure 2a'!D5</f>
        <v>99.975033697862045</v>
      </c>
      <c r="F13" s="9">
        <f>'Figure 2a'!E5</f>
        <v>101.11908320422619</v>
      </c>
      <c r="G13" s="9">
        <f>'Figure 2a'!F5</f>
        <v>100.6447637352358</v>
      </c>
      <c r="H13" s="9">
        <f>'Figure 2a'!G5</f>
        <v>100.61959618919083</v>
      </c>
      <c r="I13" s="9">
        <f>'Figure 2a'!H5</f>
        <v>100.06363833519168</v>
      </c>
      <c r="J13" s="9">
        <f>'Figure 2a'!I5</f>
        <v>99.175526030955709</v>
      </c>
      <c r="K13" s="9">
        <f>'Figure 2a'!J5</f>
        <v>100</v>
      </c>
      <c r="L13" s="9">
        <f>'Figure 2a'!K5</f>
        <v>101.55325360604657</v>
      </c>
      <c r="M13" s="9">
        <f>'Figure 2a'!L5</f>
        <v>100.48162817640321</v>
      </c>
      <c r="N13" s="9">
        <f>'Figure 2a'!M5</f>
        <v>101.54488153237749</v>
      </c>
      <c r="O13" s="9">
        <f>'Figure 2a'!N5</f>
        <v>108.40998194103025</v>
      </c>
      <c r="P13" s="9">
        <f>'Figure 2a'!O5</f>
        <v>112.72997195428006</v>
      </c>
      <c r="Q13" s="9">
        <f>'Figure 2a'!P5</f>
        <v>111.43230053557129</v>
      </c>
      <c r="R13" s="9">
        <f>'Figure 2a'!Q5</f>
        <v>112.06857813442203</v>
      </c>
      <c r="S13" s="9">
        <f>'Figure 2a'!R5</f>
        <v>116.99592403748392</v>
      </c>
      <c r="T13" s="11"/>
      <c r="U13" s="10"/>
      <c r="W13" s="8"/>
    </row>
    <row r="14" spans="1:23" x14ac:dyDescent="0.25">
      <c r="B14" t="s">
        <v>39</v>
      </c>
      <c r="C14" s="9">
        <f>C12*100/C13</f>
        <v>0.48646297954231682</v>
      </c>
      <c r="D14" s="9">
        <f t="shared" ref="D14:S14" si="4">D12*100/D13</f>
        <v>1.8041488614057279</v>
      </c>
      <c r="E14" s="9">
        <f t="shared" si="4"/>
        <v>1.4054653517261564</v>
      </c>
      <c r="F14" s="9">
        <f t="shared" si="4"/>
        <v>0.72601602757541328</v>
      </c>
      <c r="G14" s="9">
        <f t="shared" si="4"/>
        <v>1.0191642743564704</v>
      </c>
      <c r="H14" s="9">
        <f t="shared" si="4"/>
        <v>1.3403321123096286</v>
      </c>
      <c r="I14" s="9">
        <f t="shared" si="4"/>
        <v>1.7009043727739641</v>
      </c>
      <c r="J14" s="9">
        <f t="shared" si="4"/>
        <v>2.0965736812436879</v>
      </c>
      <c r="K14" s="9">
        <f t="shared" si="4"/>
        <v>2.5714011659999998</v>
      </c>
      <c r="L14" s="9">
        <f t="shared" si="4"/>
        <v>3.6691021121337513</v>
      </c>
      <c r="M14" s="9">
        <f t="shared" si="4"/>
        <v>3.6180655936601829</v>
      </c>
      <c r="N14" s="9">
        <f t="shared" si="4"/>
        <v>4.9441540777209996</v>
      </c>
      <c r="O14" s="9">
        <f t="shared" si="4"/>
        <v>6.2775469436955111</v>
      </c>
      <c r="P14" s="9">
        <f t="shared" si="4"/>
        <v>4.5374282352119364</v>
      </c>
      <c r="Q14" s="9">
        <f t="shared" si="4"/>
        <v>3.9602930441082229</v>
      </c>
      <c r="R14" s="9">
        <f t="shared" si="4"/>
        <v>3.7317897153862813</v>
      </c>
      <c r="S14" s="9">
        <f t="shared" si="4"/>
        <v>1.9476003217598956</v>
      </c>
      <c r="T14" s="11"/>
      <c r="U14" s="10"/>
      <c r="W14" s="8"/>
    </row>
    <row r="15" spans="1:23" x14ac:dyDescent="0.25">
      <c r="A15" t="s">
        <v>46</v>
      </c>
      <c r="B15" s="9" t="s">
        <v>44</v>
      </c>
      <c r="C15" s="9">
        <v>0</v>
      </c>
      <c r="D15" s="9">
        <v>0</v>
      </c>
      <c r="E15" s="9">
        <v>0</v>
      </c>
      <c r="F15" s="9">
        <v>0</v>
      </c>
      <c r="G15" s="9">
        <v>0</v>
      </c>
      <c r="H15" s="9">
        <v>0</v>
      </c>
      <c r="I15" s="9">
        <v>0</v>
      </c>
      <c r="J15" s="9">
        <v>0</v>
      </c>
      <c r="K15" s="9">
        <v>0.193386534</v>
      </c>
      <c r="L15" s="9">
        <v>0.33904809400000002</v>
      </c>
      <c r="M15" s="9">
        <v>1.5618197739999999</v>
      </c>
      <c r="N15" s="9">
        <v>1.1971016320000001</v>
      </c>
      <c r="O15" s="9">
        <v>3.147362319</v>
      </c>
      <c r="P15" s="9">
        <v>5.202268965</v>
      </c>
      <c r="Q15" s="9">
        <v>4.1818766729999997</v>
      </c>
      <c r="R15" s="9">
        <v>5.3461956190000004</v>
      </c>
      <c r="S15" s="9">
        <v>5.8043215620000002</v>
      </c>
      <c r="T15" s="11"/>
      <c r="U15" s="10"/>
      <c r="W15" s="8"/>
    </row>
    <row r="16" spans="1:23" x14ac:dyDescent="0.25">
      <c r="B16" t="s">
        <v>41</v>
      </c>
      <c r="C16" s="9">
        <f>'Figure 2a'!B5</f>
        <v>95.095534800045058</v>
      </c>
      <c r="D16" s="9">
        <f>'Figure 2a'!C5</f>
        <v>96.770373018979811</v>
      </c>
      <c r="E16" s="9">
        <f>'Figure 2a'!D5</f>
        <v>99.975033697862045</v>
      </c>
      <c r="F16" s="9">
        <f>'Figure 2a'!E5</f>
        <v>101.11908320422619</v>
      </c>
      <c r="G16" s="9">
        <f>'Figure 2a'!F5</f>
        <v>100.6447637352358</v>
      </c>
      <c r="H16" s="9">
        <f>'Figure 2a'!G5</f>
        <v>100.61959618919083</v>
      </c>
      <c r="I16" s="9">
        <f>'Figure 2a'!H5</f>
        <v>100.06363833519168</v>
      </c>
      <c r="J16" s="9">
        <f>'Figure 2a'!I5</f>
        <v>99.175526030955709</v>
      </c>
      <c r="K16" s="9">
        <f>'Figure 2a'!J5</f>
        <v>100</v>
      </c>
      <c r="L16" s="9">
        <f>'Figure 2a'!K5</f>
        <v>101.55325360604657</v>
      </c>
      <c r="M16" s="9">
        <f>'Figure 2a'!L5</f>
        <v>100.48162817640321</v>
      </c>
      <c r="N16" s="9">
        <f>'Figure 2a'!M5</f>
        <v>101.54488153237749</v>
      </c>
      <c r="O16" s="9">
        <f>'Figure 2a'!N5</f>
        <v>108.40998194103025</v>
      </c>
      <c r="P16" s="9">
        <f>'Figure 2a'!O5</f>
        <v>112.72997195428006</v>
      </c>
      <c r="Q16" s="9">
        <f>'Figure 2a'!P5</f>
        <v>111.43230053557129</v>
      </c>
      <c r="R16" s="9">
        <f>'Figure 2a'!Q5</f>
        <v>112.06857813442203</v>
      </c>
      <c r="S16" s="9">
        <f>'Figure 2a'!R5</f>
        <v>116.99592403748392</v>
      </c>
      <c r="T16" s="11"/>
      <c r="U16" s="10"/>
      <c r="W16" s="8"/>
    </row>
    <row r="17" spans="1:23" x14ac:dyDescent="0.25">
      <c r="B17" t="s">
        <v>39</v>
      </c>
      <c r="C17" s="9">
        <f>C15*100/C16</f>
        <v>0</v>
      </c>
      <c r="D17" s="9">
        <f t="shared" ref="D17:S17" si="5">D15*100/D16</f>
        <v>0</v>
      </c>
      <c r="E17" s="9">
        <f t="shared" si="5"/>
        <v>0</v>
      </c>
      <c r="F17" s="9">
        <f t="shared" si="5"/>
        <v>0</v>
      </c>
      <c r="G17" s="9">
        <f t="shared" si="5"/>
        <v>0</v>
      </c>
      <c r="H17" s="9">
        <f t="shared" si="5"/>
        <v>0</v>
      </c>
      <c r="I17" s="9">
        <f t="shared" si="5"/>
        <v>0</v>
      </c>
      <c r="J17" s="9">
        <f t="shared" si="5"/>
        <v>0</v>
      </c>
      <c r="K17" s="9">
        <f t="shared" si="5"/>
        <v>0.19338653399999997</v>
      </c>
      <c r="L17" s="9">
        <f t="shared" si="5"/>
        <v>0.33386236477982506</v>
      </c>
      <c r="M17" s="9">
        <f t="shared" si="5"/>
        <v>1.5543336651134927</v>
      </c>
      <c r="N17" s="9">
        <f t="shared" si="5"/>
        <v>1.1788891906071164</v>
      </c>
      <c r="O17" s="9">
        <f t="shared" si="5"/>
        <v>2.9032034344512776</v>
      </c>
      <c r="P17" s="9">
        <f t="shared" si="5"/>
        <v>4.614805516947956</v>
      </c>
      <c r="Q17" s="9">
        <f t="shared" si="5"/>
        <v>3.7528406511405246</v>
      </c>
      <c r="R17" s="9">
        <f t="shared" si="5"/>
        <v>4.7704679652377138</v>
      </c>
      <c r="S17" s="9">
        <f t="shared" si="5"/>
        <v>4.9611314323568863</v>
      </c>
      <c r="T17" s="11"/>
      <c r="U17" s="10"/>
      <c r="W17" s="8"/>
    </row>
    <row r="18" spans="1:23" x14ac:dyDescent="0.25">
      <c r="A18" t="s">
        <v>12</v>
      </c>
      <c r="B18" s="9" t="s">
        <v>44</v>
      </c>
      <c r="C18" s="9">
        <v>21.12562101</v>
      </c>
      <c r="D18" s="9">
        <v>24.884156674</v>
      </c>
      <c r="E18" s="9">
        <v>29.055311775</v>
      </c>
      <c r="F18" s="9">
        <v>28.299616962999998</v>
      </c>
      <c r="G18" s="9">
        <v>29.94825303</v>
      </c>
      <c r="H18" s="9">
        <v>29.949040140000001</v>
      </c>
      <c r="I18" s="9">
        <v>29.544003415999999</v>
      </c>
      <c r="J18" s="9">
        <v>28.544354368</v>
      </c>
      <c r="K18" s="9">
        <v>31.090162225</v>
      </c>
      <c r="L18" s="9">
        <v>31.149074966000001</v>
      </c>
      <c r="M18" s="9">
        <v>27.87311227</v>
      </c>
      <c r="N18" s="9">
        <v>29.124810443000001</v>
      </c>
      <c r="O18" s="9">
        <v>32.805475061000003</v>
      </c>
      <c r="P18" s="9">
        <v>33.620406592999998</v>
      </c>
      <c r="Q18" s="9">
        <v>34.386020946000002</v>
      </c>
      <c r="R18" s="9">
        <v>31.404827279999999</v>
      </c>
      <c r="S18" s="9">
        <v>28.048214362</v>
      </c>
      <c r="T18" s="11"/>
      <c r="U18" s="10"/>
      <c r="W18" s="8"/>
    </row>
    <row r="19" spans="1:23" x14ac:dyDescent="0.25">
      <c r="B19" t="s">
        <v>41</v>
      </c>
      <c r="C19" s="9">
        <f>'Figure 2a'!B5</f>
        <v>95.095534800045058</v>
      </c>
      <c r="D19" s="9">
        <f>'Figure 2a'!C5</f>
        <v>96.770373018979811</v>
      </c>
      <c r="E19" s="9">
        <f>'Figure 2a'!D5</f>
        <v>99.975033697862045</v>
      </c>
      <c r="F19" s="9">
        <f>'Figure 2a'!E5</f>
        <v>101.11908320422619</v>
      </c>
      <c r="G19" s="9">
        <f>'Figure 2a'!F5</f>
        <v>100.6447637352358</v>
      </c>
      <c r="H19" s="9">
        <f>'Figure 2a'!G5</f>
        <v>100.61959618919083</v>
      </c>
      <c r="I19" s="9">
        <f>'Figure 2a'!H5</f>
        <v>100.06363833519168</v>
      </c>
      <c r="J19" s="9">
        <f>'Figure 2a'!I5</f>
        <v>99.175526030955709</v>
      </c>
      <c r="K19" s="9">
        <f>'Figure 2a'!J5</f>
        <v>100</v>
      </c>
      <c r="L19" s="9">
        <f>'Figure 2a'!K5</f>
        <v>101.55325360604657</v>
      </c>
      <c r="M19" s="9">
        <f>'Figure 2a'!L5</f>
        <v>100.48162817640321</v>
      </c>
      <c r="N19" s="9">
        <f>'Figure 2a'!M5</f>
        <v>101.54488153237749</v>
      </c>
      <c r="O19" s="9">
        <f>'Figure 2a'!N5</f>
        <v>108.40998194103025</v>
      </c>
      <c r="P19" s="9">
        <f>'Figure 2a'!O5</f>
        <v>112.72997195428006</v>
      </c>
      <c r="Q19" s="9">
        <f>'Figure 2a'!P5</f>
        <v>111.43230053557129</v>
      </c>
      <c r="R19" s="9">
        <f>'Figure 2a'!Q5</f>
        <v>112.06857813442203</v>
      </c>
      <c r="S19" s="9">
        <f>'Figure 2a'!R5</f>
        <v>116.99592403748392</v>
      </c>
    </row>
    <row r="20" spans="1:23" x14ac:dyDescent="0.25">
      <c r="B20" t="s">
        <v>39</v>
      </c>
      <c r="C20" s="9">
        <f>C18*100/C19</f>
        <v>22.215155584770937</v>
      </c>
      <c r="D20" s="9">
        <f t="shared" ref="D20:S20" si="6">D18*100/D19</f>
        <v>25.714643746510525</v>
      </c>
      <c r="E20" s="9">
        <f t="shared" si="6"/>
        <v>29.062567623441915</v>
      </c>
      <c r="F20" s="9">
        <f t="shared" si="6"/>
        <v>27.986425574927722</v>
      </c>
      <c r="G20" s="9">
        <f t="shared" si="6"/>
        <v>29.756394588777894</v>
      </c>
      <c r="H20" s="9">
        <f t="shared" si="6"/>
        <v>29.76461969066947</v>
      </c>
      <c r="I20" s="9">
        <f t="shared" si="6"/>
        <v>29.525214061309601</v>
      </c>
      <c r="J20" s="9">
        <f t="shared" si="6"/>
        <v>28.781651593247346</v>
      </c>
      <c r="K20" s="9">
        <f t="shared" si="6"/>
        <v>31.090162225</v>
      </c>
      <c r="L20" s="9">
        <f t="shared" si="6"/>
        <v>30.67265090967539</v>
      </c>
      <c r="M20" s="9">
        <f t="shared" si="6"/>
        <v>27.739510969175992</v>
      </c>
      <c r="N20" s="9">
        <f t="shared" si="6"/>
        <v>28.681711971581336</v>
      </c>
      <c r="O20" s="9">
        <f t="shared" si="6"/>
        <v>30.260566853377561</v>
      </c>
      <c r="P20" s="9">
        <f t="shared" si="6"/>
        <v>29.823840111160003</v>
      </c>
      <c r="Q20" s="9">
        <f t="shared" si="6"/>
        <v>30.858216855195714</v>
      </c>
      <c r="R20" s="9">
        <f t="shared" si="6"/>
        <v>28.022865822685013</v>
      </c>
      <c r="S20" s="9">
        <f t="shared" si="6"/>
        <v>23.973667965572655</v>
      </c>
    </row>
    <row r="23" spans="1:23" x14ac:dyDescent="0.25">
      <c r="B23" t="s">
        <v>0</v>
      </c>
      <c r="F23" t="s">
        <v>1</v>
      </c>
      <c r="K23" t="s">
        <v>8</v>
      </c>
    </row>
    <row r="34" spans="2:11" x14ac:dyDescent="0.25">
      <c r="B34" t="s">
        <v>13</v>
      </c>
      <c r="F34" t="s">
        <v>46</v>
      </c>
      <c r="K34" t="s">
        <v>12</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D8176-B089-48AD-9D91-06CE79D5413E}">
  <dimension ref="A1:X47"/>
  <sheetViews>
    <sheetView zoomScale="90" zoomScaleNormal="90" workbookViewId="0"/>
  </sheetViews>
  <sheetFormatPr defaultColWidth="9.140625" defaultRowHeight="15" x14ac:dyDescent="0.25"/>
  <cols>
    <col min="1" max="1" width="34.5703125" customWidth="1"/>
    <col min="2" max="19" width="11.7109375" customWidth="1"/>
    <col min="21" max="21" width="21.28515625" customWidth="1"/>
    <col min="22" max="23" width="7.7109375" customWidth="1"/>
    <col min="24" max="24" width="10.7109375" customWidth="1"/>
  </cols>
  <sheetData>
    <row r="1" spans="1:24" x14ac:dyDescent="0.25">
      <c r="A1" s="1" t="s">
        <v>16</v>
      </c>
    </row>
    <row r="2" spans="1:24" x14ac:dyDescent="0.25">
      <c r="B2" s="12">
        <v>2009</v>
      </c>
      <c r="C2" s="12">
        <f>B2+1</f>
        <v>2010</v>
      </c>
      <c r="D2" s="12">
        <f t="shared" ref="D2:L2" si="0">C2+1</f>
        <v>2011</v>
      </c>
      <c r="E2" s="12">
        <f t="shared" si="0"/>
        <v>2012</v>
      </c>
      <c r="F2" s="12">
        <f t="shared" si="0"/>
        <v>2013</v>
      </c>
      <c r="G2" s="12">
        <f t="shared" si="0"/>
        <v>2014</v>
      </c>
      <c r="H2" s="12">
        <f t="shared" si="0"/>
        <v>2015</v>
      </c>
      <c r="I2" s="12">
        <f t="shared" si="0"/>
        <v>2016</v>
      </c>
      <c r="J2" s="12">
        <f t="shared" si="0"/>
        <v>2017</v>
      </c>
      <c r="K2" s="12">
        <f t="shared" si="0"/>
        <v>2018</v>
      </c>
      <c r="L2" s="12">
        <f t="shared" si="0"/>
        <v>2019</v>
      </c>
      <c r="M2" s="12">
        <f>L2+1</f>
        <v>2020</v>
      </c>
      <c r="N2" s="12">
        <v>2021</v>
      </c>
      <c r="O2" s="12">
        <v>2022</v>
      </c>
      <c r="P2" s="12">
        <v>2023</v>
      </c>
      <c r="Q2" s="12">
        <v>2024</v>
      </c>
      <c r="R2" s="19">
        <v>2025</v>
      </c>
      <c r="S2" s="13"/>
    </row>
    <row r="3" spans="1:24" x14ac:dyDescent="0.25">
      <c r="A3" s="9" t="s">
        <v>121</v>
      </c>
      <c r="B3" s="9">
        <v>13.764994176</v>
      </c>
      <c r="C3" s="9">
        <v>18.367770650000001</v>
      </c>
      <c r="D3" s="9">
        <v>20.118068704999999</v>
      </c>
      <c r="E3" s="9">
        <v>27.102035723</v>
      </c>
      <c r="F3" s="9">
        <v>26.72650853</v>
      </c>
      <c r="G3" s="9">
        <v>25.506314036999999</v>
      </c>
      <c r="H3" s="9">
        <v>21.500164442999999</v>
      </c>
      <c r="I3" s="9">
        <v>22.803292037999999</v>
      </c>
      <c r="J3" s="9">
        <v>20.927527976</v>
      </c>
      <c r="K3" s="9">
        <v>10.442548634</v>
      </c>
      <c r="L3" s="9">
        <v>14.793087841</v>
      </c>
      <c r="M3" s="9">
        <v>27.185166365000001</v>
      </c>
      <c r="N3" s="9">
        <v>33.611982658000002</v>
      </c>
      <c r="O3" s="9">
        <v>39.040170805000002</v>
      </c>
      <c r="P3" s="9">
        <v>29.832438025999998</v>
      </c>
      <c r="Q3" s="9">
        <v>25.438770001999998</v>
      </c>
      <c r="R3" s="9">
        <v>9.5381904560000006</v>
      </c>
      <c r="S3" s="9"/>
    </row>
    <row r="4" spans="1:24" x14ac:dyDescent="0.25">
      <c r="A4" t="s">
        <v>23</v>
      </c>
      <c r="B4" s="9"/>
      <c r="C4" s="9"/>
      <c r="D4" s="9"/>
      <c r="E4" s="9"/>
      <c r="F4" s="9"/>
      <c r="G4" s="9"/>
      <c r="H4" s="9"/>
      <c r="I4" s="9"/>
      <c r="J4" s="9"/>
      <c r="K4" s="9"/>
      <c r="L4" s="9"/>
      <c r="M4" s="9">
        <v>33.427</v>
      </c>
      <c r="N4" s="9">
        <v>40.426979559999999</v>
      </c>
      <c r="O4" s="9"/>
      <c r="P4" s="9"/>
      <c r="Q4" s="9"/>
      <c r="R4" s="9"/>
      <c r="S4" s="9"/>
      <c r="V4" s="8"/>
      <c r="W4" s="8"/>
      <c r="X4" s="8"/>
    </row>
    <row r="5" spans="1:24" x14ac:dyDescent="0.25">
      <c r="A5" s="9" t="s">
        <v>41</v>
      </c>
      <c r="B5" s="9">
        <v>89.813664288747646</v>
      </c>
      <c r="C5" s="9">
        <v>96.722339968257003</v>
      </c>
      <c r="D5" s="9">
        <v>118.50347043333011</v>
      </c>
      <c r="E5" s="9">
        <v>121.12127702773886</v>
      </c>
      <c r="F5" s="9">
        <v>123.37891469536642</v>
      </c>
      <c r="G5" s="9">
        <v>120.14141212861408</v>
      </c>
      <c r="H5" s="9">
        <v>104.16177112390962</v>
      </c>
      <c r="I5" s="9">
        <v>98.47109433732696</v>
      </c>
      <c r="J5" s="9">
        <v>99.999999999999986</v>
      </c>
      <c r="K5" s="9">
        <v>100.05988449592282</v>
      </c>
      <c r="L5" s="9">
        <v>97.699140382380747</v>
      </c>
      <c r="M5" s="9">
        <v>79.025484606556731</v>
      </c>
      <c r="N5" s="9">
        <v>115.65098590766131</v>
      </c>
      <c r="O5" s="9">
        <v>139.49619983149663</v>
      </c>
      <c r="P5" s="9">
        <v>115.01409451012296</v>
      </c>
      <c r="Q5" s="9">
        <v>101.93659114733579</v>
      </c>
      <c r="R5" s="9">
        <v>96.362826431909397</v>
      </c>
      <c r="S5" s="9"/>
      <c r="V5" s="8"/>
      <c r="W5" s="8"/>
      <c r="X5" s="8"/>
    </row>
    <row r="6" spans="1:24" x14ac:dyDescent="0.25">
      <c r="A6" t="s">
        <v>122</v>
      </c>
      <c r="B6" s="9">
        <f>B3*100/B5</f>
        <v>15.326169224925561</v>
      </c>
      <c r="C6" s="9">
        <f t="shared" ref="C6:R6" si="1">C3*100/C5</f>
        <v>18.990205009543875</v>
      </c>
      <c r="D6" s="9">
        <f t="shared" si="1"/>
        <v>16.976775980850618</v>
      </c>
      <c r="E6" s="9">
        <f t="shared" si="1"/>
        <v>22.375949451716206</v>
      </c>
      <c r="F6" s="9">
        <f t="shared" si="1"/>
        <v>21.662136189145563</v>
      </c>
      <c r="G6" s="9">
        <f t="shared" si="1"/>
        <v>21.23024324842704</v>
      </c>
      <c r="H6" s="9">
        <f t="shared" si="1"/>
        <v>20.641127940714117</v>
      </c>
      <c r="I6" s="9">
        <f t="shared" si="1"/>
        <v>23.157346012510054</v>
      </c>
      <c r="J6" s="9">
        <f t="shared" si="1"/>
        <v>20.927527976000004</v>
      </c>
      <c r="K6" s="9">
        <f t="shared" si="1"/>
        <v>10.436298909005343</v>
      </c>
      <c r="L6" s="9">
        <f t="shared" si="1"/>
        <v>15.141471852364234</v>
      </c>
      <c r="M6" s="9">
        <f t="shared" si="1"/>
        <v>34.400505736024868</v>
      </c>
      <c r="N6" s="9">
        <f t="shared" si="1"/>
        <v>29.063291068557483</v>
      </c>
      <c r="O6" s="9">
        <f t="shared" si="1"/>
        <v>27.986547914680315</v>
      </c>
      <c r="P6" s="9">
        <f t="shared" si="1"/>
        <v>25.938071462514795</v>
      </c>
      <c r="Q6" s="9">
        <f t="shared" si="1"/>
        <v>24.955484302228271</v>
      </c>
      <c r="R6" s="9">
        <f t="shared" si="1"/>
        <v>9.8982053652605853</v>
      </c>
      <c r="S6" s="9"/>
      <c r="V6" s="8"/>
      <c r="W6" s="8"/>
      <c r="X6" s="8"/>
    </row>
    <row r="7" spans="1:24" x14ac:dyDescent="0.25">
      <c r="B7" s="9"/>
      <c r="C7" s="9"/>
      <c r="D7" s="9"/>
      <c r="E7" s="9"/>
      <c r="F7" s="9"/>
      <c r="G7" s="9"/>
      <c r="H7" s="9"/>
      <c r="I7" s="9"/>
      <c r="J7" s="9"/>
      <c r="K7" s="9"/>
      <c r="L7" s="9"/>
      <c r="M7" s="9"/>
      <c r="N7" s="9"/>
      <c r="O7" s="9"/>
      <c r="P7" s="9"/>
      <c r="Q7" s="9"/>
      <c r="R7" s="9"/>
      <c r="S7" s="9"/>
      <c r="V7" s="8"/>
      <c r="W7" s="8"/>
      <c r="X7" s="8"/>
    </row>
    <row r="9" spans="1:24" x14ac:dyDescent="0.25">
      <c r="A9" s="1" t="s">
        <v>25</v>
      </c>
    </row>
    <row r="10" spans="1:24" x14ac:dyDescent="0.25">
      <c r="A10" s="9"/>
      <c r="B10" s="12">
        <v>2009</v>
      </c>
      <c r="C10" s="12">
        <f>B10+1</f>
        <v>2010</v>
      </c>
      <c r="D10" s="12">
        <f t="shared" ref="D10:L10" si="2">C10+1</f>
        <v>2011</v>
      </c>
      <c r="E10" s="12">
        <f t="shared" si="2"/>
        <v>2012</v>
      </c>
      <c r="F10" s="12">
        <f t="shared" si="2"/>
        <v>2013</v>
      </c>
      <c r="G10" s="12">
        <f t="shared" si="2"/>
        <v>2014</v>
      </c>
      <c r="H10" s="12">
        <f t="shared" si="2"/>
        <v>2015</v>
      </c>
      <c r="I10" s="12">
        <f t="shared" si="2"/>
        <v>2016</v>
      </c>
      <c r="J10" s="12">
        <f t="shared" si="2"/>
        <v>2017</v>
      </c>
      <c r="K10" s="12">
        <f t="shared" si="2"/>
        <v>2018</v>
      </c>
      <c r="L10" s="12">
        <f t="shared" si="2"/>
        <v>2019</v>
      </c>
      <c r="M10" s="12">
        <f>L10+1</f>
        <v>2020</v>
      </c>
      <c r="N10" s="1">
        <v>2021</v>
      </c>
      <c r="O10" s="1">
        <v>2022</v>
      </c>
      <c r="P10" s="12">
        <v>2023</v>
      </c>
      <c r="Q10" s="12">
        <v>2024</v>
      </c>
      <c r="R10" s="19">
        <v>2025</v>
      </c>
      <c r="S10" s="13"/>
    </row>
    <row r="11" spans="1:24" x14ac:dyDescent="0.25">
      <c r="A11" t="s">
        <v>123</v>
      </c>
      <c r="B11" s="9"/>
      <c r="C11" s="9"/>
      <c r="D11" s="9"/>
      <c r="E11" s="9"/>
      <c r="F11" s="9"/>
      <c r="G11" s="9"/>
      <c r="H11" s="9"/>
      <c r="I11" s="9"/>
      <c r="J11" s="9">
        <v>124.430683</v>
      </c>
      <c r="K11" s="9">
        <v>136.275915</v>
      </c>
      <c r="L11" s="9">
        <v>149.23952600000001</v>
      </c>
      <c r="M11" s="9">
        <v>170.07754</v>
      </c>
      <c r="N11" s="9">
        <v>218.83243899999999</v>
      </c>
      <c r="O11" s="9">
        <v>235.06277600000001</v>
      </c>
      <c r="P11" s="9">
        <v>232.358159</v>
      </c>
      <c r="Q11" s="9">
        <v>213.81446399999999</v>
      </c>
      <c r="R11" s="9">
        <v>206.19651999999999</v>
      </c>
    </row>
    <row r="12" spans="1:24" x14ac:dyDescent="0.25">
      <c r="A12" t="s">
        <v>42</v>
      </c>
      <c r="B12" s="9"/>
      <c r="C12" s="9"/>
      <c r="D12" s="9"/>
      <c r="E12" s="9"/>
      <c r="F12" s="9"/>
      <c r="G12" s="9"/>
      <c r="H12" s="9"/>
      <c r="I12" s="9"/>
      <c r="J12" s="9">
        <v>100.00000000000001</v>
      </c>
      <c r="K12" s="9">
        <v>108.03410313933216</v>
      </c>
      <c r="L12" s="9">
        <v>104.99986160707526</v>
      </c>
      <c r="M12" s="9">
        <v>100.03823826225415</v>
      </c>
      <c r="N12" s="9">
        <v>120.46221732377695</v>
      </c>
      <c r="O12" s="9">
        <v>128.8330719525708</v>
      </c>
      <c r="P12" s="9">
        <v>118.26909453713381</v>
      </c>
      <c r="Q12" s="9">
        <v>116.88052524201008</v>
      </c>
      <c r="R12" s="9">
        <v>116.72592222426046</v>
      </c>
    </row>
    <row r="13" spans="1:24" x14ac:dyDescent="0.25">
      <c r="A13" t="s">
        <v>124</v>
      </c>
      <c r="B13" s="9"/>
      <c r="C13" s="9"/>
      <c r="D13" s="9"/>
      <c r="E13" s="9"/>
      <c r="F13" s="9"/>
      <c r="G13" s="9"/>
      <c r="H13" s="9"/>
      <c r="I13" s="9"/>
      <c r="J13" s="9">
        <f>J11*100/J12</f>
        <v>124.43068299999999</v>
      </c>
      <c r="K13" s="9">
        <f t="shared" ref="K13:Q13" si="3">K11*100/K12</f>
        <v>126.14157107801805</v>
      </c>
      <c r="L13" s="9">
        <f t="shared" si="3"/>
        <v>142.13306924010624</v>
      </c>
      <c r="M13" s="9">
        <f t="shared" si="3"/>
        <v>170.01253016285142</v>
      </c>
      <c r="N13" s="9">
        <f t="shared" si="3"/>
        <v>181.660643363242</v>
      </c>
      <c r="O13" s="9">
        <f t="shared" si="3"/>
        <v>182.45530626370308</v>
      </c>
      <c r="P13" s="9">
        <f t="shared" si="3"/>
        <v>196.46566155712372</v>
      </c>
      <c r="Q13" s="9">
        <f t="shared" si="3"/>
        <v>182.93420872064078</v>
      </c>
      <c r="R13" s="9">
        <f>R11*100/R12</f>
        <v>176.65015282881512</v>
      </c>
    </row>
    <row r="14" spans="1:24" x14ac:dyDescent="0.25">
      <c r="A14" t="s">
        <v>43</v>
      </c>
      <c r="B14" s="8"/>
      <c r="C14" s="8"/>
      <c r="D14" s="8"/>
      <c r="E14" s="8"/>
      <c r="F14" s="8"/>
      <c r="G14" s="8"/>
      <c r="H14" s="8"/>
      <c r="I14" s="8"/>
      <c r="J14" s="8"/>
      <c r="K14" s="8">
        <f>K13/J13-1</f>
        <v>1.374972825647891E-2</v>
      </c>
      <c r="L14" s="8">
        <f t="shared" ref="L14:R14" si="4">L13/K13-1</f>
        <v>0.12677421111393583</v>
      </c>
      <c r="M14" s="8">
        <f t="shared" si="4"/>
        <v>0.19615041785700305</v>
      </c>
      <c r="N14" s="8">
        <f t="shared" si="4"/>
        <v>6.8513263047335959E-2</v>
      </c>
      <c r="O14" s="8">
        <f t="shared" si="4"/>
        <v>4.3744362331257225E-3</v>
      </c>
      <c r="P14" s="8">
        <f t="shared" si="4"/>
        <v>7.6787875235436731E-2</v>
      </c>
      <c r="Q14" s="8">
        <f t="shared" si="4"/>
        <v>-6.8874391225606568E-2</v>
      </c>
      <c r="R14" s="8">
        <f t="shared" si="4"/>
        <v>-3.4351453103132035E-2</v>
      </c>
    </row>
    <row r="15" spans="1:24" x14ac:dyDescent="0.25">
      <c r="A15" t="s">
        <v>40</v>
      </c>
      <c r="J15" s="9">
        <f>J6</f>
        <v>20.927527976000004</v>
      </c>
      <c r="K15" s="9">
        <f>J15*(1+K14)</f>
        <v>21.215275798749865</v>
      </c>
      <c r="L15" s="9">
        <f>K15*(1+L14)</f>
        <v>23.904825651700953</v>
      </c>
      <c r="M15" s="9">
        <f>L15*(1+M14)</f>
        <v>28.5937671920809</v>
      </c>
      <c r="N15" s="9">
        <f>M15*(1+N14)</f>
        <v>30.552819485226223</v>
      </c>
      <c r="O15" s="9">
        <f t="shared" ref="O15" si="5">N15*(1+O14)</f>
        <v>30.686470845806546</v>
      </c>
      <c r="P15" s="9">
        <f t="shared" ref="P15" si="6">O15*(1+P14)</f>
        <v>33.042819740530206</v>
      </c>
      <c r="Q15" s="9">
        <f t="shared" ref="Q15:R15" si="7">P15*(1+Q14)</f>
        <v>30.767015646523731</v>
      </c>
      <c r="R15" s="9">
        <f t="shared" si="7"/>
        <v>29.71012395141884</v>
      </c>
    </row>
    <row r="23" spans="10:18" x14ac:dyDescent="0.25">
      <c r="J23" s="40"/>
      <c r="K23" s="40"/>
      <c r="L23" s="40"/>
      <c r="M23" s="40"/>
      <c r="N23" s="40"/>
      <c r="O23" s="40"/>
      <c r="P23" s="40"/>
      <c r="Q23" s="40"/>
      <c r="R23" s="40"/>
    </row>
    <row r="47" spans="5:5" x14ac:dyDescent="0.25">
      <c r="E47" s="28"/>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AA6D5-B48E-4010-A283-55FDEE9A99E5}">
  <dimension ref="A1:W74"/>
  <sheetViews>
    <sheetView zoomScale="80" zoomScaleNormal="80" workbookViewId="0">
      <selection activeCell="C3" sqref="C3"/>
    </sheetView>
  </sheetViews>
  <sheetFormatPr defaultColWidth="9.140625" defaultRowHeight="15" x14ac:dyDescent="0.25"/>
  <cols>
    <col min="1" max="1" width="22.28515625" customWidth="1"/>
    <col min="2" max="2" width="30.7109375" bestFit="1" customWidth="1"/>
    <col min="3" max="3" width="11.85546875" bestFit="1" customWidth="1"/>
    <col min="4" max="11" width="10.7109375" style="9" bestFit="1" customWidth="1"/>
    <col min="12" max="13" width="10.5703125" style="9" bestFit="1" customWidth="1"/>
    <col min="14" max="16" width="10.7109375" style="9" bestFit="1" customWidth="1"/>
    <col min="17" max="19" width="10.5703125" style="9" customWidth="1"/>
    <col min="20" max="21" width="9.140625" style="9"/>
    <col min="22" max="22" width="9.140625" style="8"/>
    <col min="23" max="23" width="11.28515625" customWidth="1"/>
  </cols>
  <sheetData>
    <row r="1" spans="1:23" x14ac:dyDescent="0.25">
      <c r="A1" s="1" t="s">
        <v>17</v>
      </c>
      <c r="C1" s="9"/>
      <c r="U1" s="16"/>
      <c r="V1"/>
      <c r="W1" s="8"/>
    </row>
    <row r="2" spans="1:23" s="14" customFormat="1" x14ac:dyDescent="0.25">
      <c r="B2" s="15"/>
      <c r="C2" s="12">
        <v>2009</v>
      </c>
      <c r="D2" s="12">
        <f>C2+1</f>
        <v>2010</v>
      </c>
      <c r="E2" s="12">
        <f t="shared" ref="E2:M2" si="0">D2+1</f>
        <v>2011</v>
      </c>
      <c r="F2" s="12">
        <f t="shared" si="0"/>
        <v>2012</v>
      </c>
      <c r="G2" s="12">
        <f t="shared" si="0"/>
        <v>2013</v>
      </c>
      <c r="H2" s="12">
        <f t="shared" si="0"/>
        <v>2014</v>
      </c>
      <c r="I2" s="12">
        <f t="shared" si="0"/>
        <v>2015</v>
      </c>
      <c r="J2" s="12">
        <f t="shared" si="0"/>
        <v>2016</v>
      </c>
      <c r="K2" s="12">
        <f t="shared" si="0"/>
        <v>2017</v>
      </c>
      <c r="L2" s="12">
        <f t="shared" si="0"/>
        <v>2018</v>
      </c>
      <c r="M2" s="12">
        <f t="shared" si="0"/>
        <v>2019</v>
      </c>
      <c r="N2" s="12">
        <f>M2+1</f>
        <v>2020</v>
      </c>
      <c r="O2" s="12">
        <v>2021</v>
      </c>
      <c r="P2" s="12">
        <v>2022</v>
      </c>
      <c r="Q2" s="12">
        <v>2023</v>
      </c>
      <c r="R2" s="12">
        <v>2024</v>
      </c>
      <c r="S2" s="19">
        <v>2025</v>
      </c>
      <c r="T2" s="15"/>
      <c r="U2" s="17"/>
      <c r="V2" s="5"/>
      <c r="W2" s="5"/>
    </row>
    <row r="3" spans="1:23" x14ac:dyDescent="0.25">
      <c r="A3" t="s">
        <v>10</v>
      </c>
      <c r="B3" s="9" t="s">
        <v>44</v>
      </c>
      <c r="C3" s="9">
        <v>9.1937321310000009</v>
      </c>
      <c r="D3" s="9">
        <v>10.864092893</v>
      </c>
      <c r="E3" s="9">
        <v>10.507697618</v>
      </c>
      <c r="F3" s="9">
        <v>14.877640522</v>
      </c>
      <c r="G3" s="9">
        <v>13.299889518000001</v>
      </c>
      <c r="H3" s="9">
        <v>14.476503648</v>
      </c>
      <c r="I3" s="9">
        <v>10.488691124000001</v>
      </c>
      <c r="J3" s="9">
        <v>14.202621446</v>
      </c>
      <c r="K3" s="9">
        <v>12.224802399</v>
      </c>
      <c r="L3" s="9">
        <v>3.1193362759999999</v>
      </c>
      <c r="M3" s="9">
        <v>8.0048550160000005</v>
      </c>
      <c r="N3" s="9">
        <v>14.06678726</v>
      </c>
      <c r="O3" s="9">
        <v>14.117315271000001</v>
      </c>
      <c r="P3" s="9">
        <v>17.920463281</v>
      </c>
      <c r="Q3" s="9">
        <v>15.057585346</v>
      </c>
      <c r="R3" s="9">
        <v>12.636618016</v>
      </c>
      <c r="S3" s="9">
        <v>3.0786303780000002</v>
      </c>
      <c r="U3" s="8"/>
      <c r="W3" s="8"/>
    </row>
    <row r="4" spans="1:23" x14ac:dyDescent="0.25">
      <c r="B4" t="s">
        <v>41</v>
      </c>
      <c r="C4" s="9">
        <f>'Figure 3a'!B5</f>
        <v>89.813664288747646</v>
      </c>
      <c r="D4" s="9">
        <f>'Figure 3a'!C5</f>
        <v>96.722339968257003</v>
      </c>
      <c r="E4" s="9">
        <f>'Figure 3a'!D5</f>
        <v>118.50347043333011</v>
      </c>
      <c r="F4" s="9">
        <f>'Figure 3a'!E5</f>
        <v>121.12127702773886</v>
      </c>
      <c r="G4" s="9">
        <f>'Figure 3a'!F5</f>
        <v>123.37891469536642</v>
      </c>
      <c r="H4" s="9">
        <f>'Figure 3a'!G5</f>
        <v>120.14141212861408</v>
      </c>
      <c r="I4" s="9">
        <f>'Figure 3a'!H5</f>
        <v>104.16177112390962</v>
      </c>
      <c r="J4" s="9">
        <f>'Figure 3a'!I5</f>
        <v>98.47109433732696</v>
      </c>
      <c r="K4" s="9">
        <f>'Figure 3a'!J5</f>
        <v>99.999999999999986</v>
      </c>
      <c r="L4" s="9">
        <f>'Figure 3a'!K5</f>
        <v>100.05988449592282</v>
      </c>
      <c r="M4" s="9">
        <f>'Figure 3a'!L5</f>
        <v>97.699140382380747</v>
      </c>
      <c r="N4" s="9">
        <f>'Figure 3a'!M5</f>
        <v>79.025484606556731</v>
      </c>
      <c r="O4" s="9">
        <f>'Figure 3a'!N5</f>
        <v>115.65098590766131</v>
      </c>
      <c r="P4" s="9">
        <f>'Figure 3a'!O5</f>
        <v>139.49619983149663</v>
      </c>
      <c r="Q4" s="9">
        <f>'Figure 3a'!P5</f>
        <v>115.01409451012296</v>
      </c>
      <c r="R4" s="9">
        <f>'Figure 3a'!Q5</f>
        <v>101.93659114733579</v>
      </c>
      <c r="S4" s="9">
        <f>'Figure 3a'!R5</f>
        <v>96.362826431909397</v>
      </c>
      <c r="U4" s="8"/>
      <c r="W4" s="8"/>
    </row>
    <row r="5" spans="1:23" x14ac:dyDescent="0.25">
      <c r="B5" t="s">
        <v>39</v>
      </c>
      <c r="C5" s="9">
        <f t="shared" ref="C5:S5" si="1">C3*100/C4</f>
        <v>10.236451439552102</v>
      </c>
      <c r="D5" s="9">
        <f t="shared" si="1"/>
        <v>11.232247789461516</v>
      </c>
      <c r="E5" s="9">
        <f t="shared" si="1"/>
        <v>8.8669956918363972</v>
      </c>
      <c r="F5" s="9">
        <f t="shared" si="1"/>
        <v>12.283259297697764</v>
      </c>
      <c r="G5" s="9">
        <f t="shared" si="1"/>
        <v>10.779710253440483</v>
      </c>
      <c r="H5" s="9">
        <f t="shared" si="1"/>
        <v>12.049553431669821</v>
      </c>
      <c r="I5" s="9">
        <f t="shared" si="1"/>
        <v>10.069616722936459</v>
      </c>
      <c r="J5" s="9">
        <f t="shared" si="1"/>
        <v>14.423137613711155</v>
      </c>
      <c r="K5" s="9">
        <f t="shared" si="1"/>
        <v>12.224802399000001</v>
      </c>
      <c r="L5" s="9">
        <f t="shared" si="1"/>
        <v>3.1174693951671557</v>
      </c>
      <c r="M5" s="9">
        <f t="shared" si="1"/>
        <v>8.1933730273061958</v>
      </c>
      <c r="N5" s="9">
        <f t="shared" si="1"/>
        <v>17.800317619099904</v>
      </c>
      <c r="O5" s="9">
        <f t="shared" si="1"/>
        <v>12.206826565466224</v>
      </c>
      <c r="P5" s="9">
        <f t="shared" si="1"/>
        <v>12.846560194934979</v>
      </c>
      <c r="Q5" s="9">
        <f t="shared" si="1"/>
        <v>13.091947913109648</v>
      </c>
      <c r="R5" s="9">
        <f t="shared" si="1"/>
        <v>12.396547573123618</v>
      </c>
      <c r="S5" s="9">
        <f t="shared" si="1"/>
        <v>3.1948319616541974</v>
      </c>
      <c r="U5" s="8"/>
      <c r="W5" s="8"/>
    </row>
    <row r="6" spans="1:23" x14ac:dyDescent="0.25">
      <c r="A6" t="s">
        <v>4</v>
      </c>
      <c r="B6" s="9" t="s">
        <v>44</v>
      </c>
      <c r="C6" s="9">
        <v>0.82473403599999995</v>
      </c>
      <c r="D6" s="9">
        <v>2.0610247089999998</v>
      </c>
      <c r="E6" s="9">
        <v>2.5525683020000001</v>
      </c>
      <c r="F6" s="9">
        <v>3.4108698209999999</v>
      </c>
      <c r="G6" s="9">
        <v>2.183219201</v>
      </c>
      <c r="H6" s="9">
        <v>1.1075497169999999</v>
      </c>
      <c r="I6" s="9">
        <v>0.85369589000000001</v>
      </c>
      <c r="J6" s="9">
        <v>0.55139921999999997</v>
      </c>
      <c r="K6" s="9">
        <v>0.972559179</v>
      </c>
      <c r="L6" s="9">
        <v>0.92049678700000004</v>
      </c>
      <c r="M6" s="9">
        <v>0.70506901700000002</v>
      </c>
      <c r="N6" s="9">
        <v>1.820689786</v>
      </c>
      <c r="O6" s="9">
        <v>1.322646516</v>
      </c>
      <c r="P6" s="9">
        <v>2.8035143850000002</v>
      </c>
      <c r="Q6" s="9">
        <v>1.5653722379999999</v>
      </c>
      <c r="R6" s="9">
        <v>1.4778285959999999</v>
      </c>
      <c r="S6" s="9">
        <v>0.218950382</v>
      </c>
      <c r="U6" s="8"/>
      <c r="V6"/>
    </row>
    <row r="7" spans="1:23" x14ac:dyDescent="0.25">
      <c r="B7" t="s">
        <v>41</v>
      </c>
      <c r="C7" s="9">
        <f>'Figure 3a'!B5</f>
        <v>89.813664288747646</v>
      </c>
      <c r="D7" s="9">
        <f>'Figure 3a'!C5</f>
        <v>96.722339968257003</v>
      </c>
      <c r="E7" s="9">
        <f>'Figure 3a'!D5</f>
        <v>118.50347043333011</v>
      </c>
      <c r="F7" s="9">
        <f>'Figure 3a'!E5</f>
        <v>121.12127702773886</v>
      </c>
      <c r="G7" s="9">
        <f>'Figure 3a'!F5</f>
        <v>123.37891469536642</v>
      </c>
      <c r="H7" s="9">
        <f>'Figure 3a'!G5</f>
        <v>120.14141212861408</v>
      </c>
      <c r="I7" s="9">
        <f>'Figure 3a'!H5</f>
        <v>104.16177112390962</v>
      </c>
      <c r="J7" s="9">
        <f>'Figure 3a'!I5</f>
        <v>98.47109433732696</v>
      </c>
      <c r="K7" s="9">
        <f>'Figure 3a'!J5</f>
        <v>99.999999999999986</v>
      </c>
      <c r="L7" s="9">
        <f>'Figure 3a'!K5</f>
        <v>100.05988449592282</v>
      </c>
      <c r="M7" s="9">
        <f>'Figure 3a'!L5</f>
        <v>97.699140382380747</v>
      </c>
      <c r="N7" s="9">
        <f>'Figure 3a'!M5</f>
        <v>79.025484606556731</v>
      </c>
      <c r="O7" s="9">
        <f>'Figure 3a'!N5</f>
        <v>115.65098590766131</v>
      </c>
      <c r="P7" s="9">
        <f>'Figure 3a'!O5</f>
        <v>139.49619983149663</v>
      </c>
      <c r="Q7" s="9">
        <f>'Figure 3a'!P5</f>
        <v>115.01409451012296</v>
      </c>
      <c r="R7" s="9">
        <f>'Figure 3a'!Q5</f>
        <v>101.93659114733579</v>
      </c>
      <c r="S7" s="9">
        <f>'Figure 3a'!R5</f>
        <v>96.362826431909397</v>
      </c>
      <c r="U7" s="8"/>
      <c r="V7"/>
    </row>
    <row r="8" spans="1:23" x14ac:dyDescent="0.25">
      <c r="B8" t="s">
        <v>39</v>
      </c>
      <c r="C8" s="9">
        <f>C6*100/C7</f>
        <v>0.91827233921612439</v>
      </c>
      <c r="D8" s="9">
        <f t="shared" ref="D8:S8" si="2">D6*100/D7</f>
        <v>2.1308672946460985</v>
      </c>
      <c r="E8" s="9">
        <f t="shared" si="2"/>
        <v>2.1540029947359822</v>
      </c>
      <c r="F8" s="9">
        <f t="shared" si="2"/>
        <v>2.8160781529894638</v>
      </c>
      <c r="G8" s="9">
        <f t="shared" si="2"/>
        <v>1.7695237524098535</v>
      </c>
      <c r="H8" s="9">
        <f t="shared" si="2"/>
        <v>0.92187173213374851</v>
      </c>
      <c r="I8" s="9">
        <f t="shared" si="2"/>
        <v>0.81958657268265289</v>
      </c>
      <c r="J8" s="9">
        <f t="shared" si="2"/>
        <v>0.55996048760370454</v>
      </c>
      <c r="K8" s="9">
        <f t="shared" si="2"/>
        <v>0.97255917900000011</v>
      </c>
      <c r="L8" s="9">
        <f t="shared" si="2"/>
        <v>0.91994588204577421</v>
      </c>
      <c r="M8" s="9">
        <f t="shared" si="2"/>
        <v>0.72167371610482822</v>
      </c>
      <c r="N8" s="9">
        <f t="shared" si="2"/>
        <v>2.3039273913531151</v>
      </c>
      <c r="O8" s="9">
        <f t="shared" si="2"/>
        <v>1.1436534722289655</v>
      </c>
      <c r="P8" s="9">
        <f t="shared" si="2"/>
        <v>2.0097424792836538</v>
      </c>
      <c r="Q8" s="9">
        <f t="shared" si="2"/>
        <v>1.3610264417307774</v>
      </c>
      <c r="R8" s="9">
        <f t="shared" si="2"/>
        <v>1.4497528113962486</v>
      </c>
      <c r="S8" s="9">
        <f t="shared" si="2"/>
        <v>0.22721457029356829</v>
      </c>
      <c r="U8" s="8"/>
      <c r="V8"/>
    </row>
    <row r="9" spans="1:23" x14ac:dyDescent="0.25">
      <c r="A9" t="s">
        <v>47</v>
      </c>
      <c r="B9" s="9" t="s">
        <v>44</v>
      </c>
      <c r="C9" s="9">
        <v>9.2941900000000001E-4</v>
      </c>
      <c r="D9" s="9">
        <v>1.267446E-3</v>
      </c>
      <c r="E9" s="9">
        <v>5.1406000000000002E-5</v>
      </c>
      <c r="F9" s="9">
        <v>1.147719E-3</v>
      </c>
      <c r="G9" s="9">
        <v>8.3183999999999995E-5</v>
      </c>
      <c r="H9" s="9">
        <v>2.7095100000000002E-4</v>
      </c>
      <c r="I9" s="9">
        <v>2.892E-6</v>
      </c>
      <c r="J9" s="9">
        <v>4.2010000000000001E-6</v>
      </c>
      <c r="K9" s="9">
        <v>3.0928503E-2</v>
      </c>
      <c r="L9" s="9">
        <v>6.0775427E-2</v>
      </c>
      <c r="M9" s="9">
        <v>8.6100735999999997E-2</v>
      </c>
      <c r="N9" s="9">
        <v>0.31038613799999998</v>
      </c>
      <c r="O9" s="9">
        <v>1.590294871</v>
      </c>
      <c r="P9" s="9">
        <v>2.141603758</v>
      </c>
      <c r="Q9" s="9">
        <v>1.609355305</v>
      </c>
      <c r="R9" s="9">
        <v>1.5835987579999999</v>
      </c>
      <c r="S9" s="9">
        <v>0.49772977000000002</v>
      </c>
      <c r="U9" s="8"/>
      <c r="W9" s="8"/>
    </row>
    <row r="10" spans="1:23" x14ac:dyDescent="0.25">
      <c r="B10" t="s">
        <v>41</v>
      </c>
      <c r="C10" s="9">
        <f>'Figure 3a'!B5</f>
        <v>89.813664288747646</v>
      </c>
      <c r="D10" s="9">
        <f>'Figure 3a'!C5</f>
        <v>96.722339968257003</v>
      </c>
      <c r="E10" s="9">
        <f>'Figure 3a'!D5</f>
        <v>118.50347043333011</v>
      </c>
      <c r="F10" s="9">
        <f>'Figure 3a'!E5</f>
        <v>121.12127702773886</v>
      </c>
      <c r="G10" s="9">
        <f>'Figure 3a'!F5</f>
        <v>123.37891469536642</v>
      </c>
      <c r="H10" s="9">
        <f>'Figure 3a'!G5</f>
        <v>120.14141212861408</v>
      </c>
      <c r="I10" s="9">
        <f>'Figure 3a'!H5</f>
        <v>104.16177112390962</v>
      </c>
      <c r="J10" s="9">
        <f>'Figure 3a'!I5</f>
        <v>98.47109433732696</v>
      </c>
      <c r="K10" s="9">
        <f>'Figure 3a'!J5</f>
        <v>99.999999999999986</v>
      </c>
      <c r="L10" s="9">
        <f>'Figure 3a'!K5</f>
        <v>100.05988449592282</v>
      </c>
      <c r="M10" s="9">
        <f>'Figure 3a'!L5</f>
        <v>97.699140382380747</v>
      </c>
      <c r="N10" s="9">
        <f>'Figure 3a'!M5</f>
        <v>79.025484606556731</v>
      </c>
      <c r="O10" s="9">
        <f>'Figure 3a'!N5</f>
        <v>115.65098590766131</v>
      </c>
      <c r="P10" s="9">
        <f>'Figure 3a'!O5</f>
        <v>139.49619983149663</v>
      </c>
      <c r="Q10" s="9">
        <f>'Figure 3a'!P5</f>
        <v>115.01409451012296</v>
      </c>
      <c r="R10" s="9">
        <f>'Figure 3a'!Q5</f>
        <v>101.93659114733579</v>
      </c>
      <c r="S10" s="9">
        <f>'Figure 3a'!R5</f>
        <v>96.362826431909397</v>
      </c>
      <c r="U10" s="8"/>
      <c r="W10" s="8"/>
    </row>
    <row r="11" spans="1:23" x14ac:dyDescent="0.25">
      <c r="B11" t="s">
        <v>39</v>
      </c>
      <c r="C11" s="9">
        <f>C9*100/C10</f>
        <v>1.0348302870841033E-3</v>
      </c>
      <c r="D11" s="9">
        <f t="shared" ref="D11:S11" si="3">D9*100/D10</f>
        <v>1.3103963369951129E-3</v>
      </c>
      <c r="E11" s="9">
        <f t="shared" si="3"/>
        <v>4.3379320295029627E-5</v>
      </c>
      <c r="F11" s="9">
        <f t="shared" si="3"/>
        <v>9.4757835135535478E-4</v>
      </c>
      <c r="G11" s="9">
        <f t="shared" si="3"/>
        <v>6.7421568916689492E-5</v>
      </c>
      <c r="H11" s="9">
        <f t="shared" si="3"/>
        <v>2.2552673154027929E-4</v>
      </c>
      <c r="I11" s="9">
        <f t="shared" si="3"/>
        <v>2.7764504854278167E-6</v>
      </c>
      <c r="J11" s="9">
        <f t="shared" si="3"/>
        <v>4.2662265797604195E-6</v>
      </c>
      <c r="K11" s="9">
        <f t="shared" si="3"/>
        <v>3.0928503000000003E-2</v>
      </c>
      <c r="L11" s="9">
        <f t="shared" si="3"/>
        <v>6.073905372384919E-2</v>
      </c>
      <c r="M11" s="9">
        <f t="shared" si="3"/>
        <v>8.8128447868644266E-2</v>
      </c>
      <c r="N11" s="9">
        <f t="shared" si="3"/>
        <v>0.39276714283413239</v>
      </c>
      <c r="O11" s="9">
        <f t="shared" si="3"/>
        <v>1.3750811188671854</v>
      </c>
      <c r="P11" s="9">
        <f t="shared" si="3"/>
        <v>1.5352416485803442</v>
      </c>
      <c r="Q11" s="9">
        <f t="shared" si="3"/>
        <v>1.3992679000384189</v>
      </c>
      <c r="R11" s="9">
        <f t="shared" si="3"/>
        <v>1.5535135520777996</v>
      </c>
      <c r="S11" s="9">
        <f t="shared" si="3"/>
        <v>0.51651636676690793</v>
      </c>
      <c r="U11" s="8"/>
      <c r="W11" s="8"/>
    </row>
    <row r="12" spans="1:23" x14ac:dyDescent="0.25">
      <c r="A12" t="s">
        <v>3</v>
      </c>
      <c r="B12" s="9" t="s">
        <v>44</v>
      </c>
      <c r="C12" s="9">
        <v>5.2480234000000001E-2</v>
      </c>
      <c r="D12" s="9">
        <v>0.287917427</v>
      </c>
      <c r="E12" s="9">
        <v>0.85004318700000003</v>
      </c>
      <c r="F12" s="9">
        <v>1.319411404</v>
      </c>
      <c r="G12" s="9">
        <v>0.98800244699999995</v>
      </c>
      <c r="H12" s="9">
        <v>0.102104082</v>
      </c>
      <c r="I12" s="9">
        <v>0.18682660000000001</v>
      </c>
      <c r="J12" s="9">
        <v>5.0233062000000002E-2</v>
      </c>
      <c r="K12" s="9">
        <v>0.151883243</v>
      </c>
      <c r="L12" s="9">
        <v>5.9176719000000003E-2</v>
      </c>
      <c r="M12" s="9">
        <v>5.8373131000000002E-2</v>
      </c>
      <c r="N12" s="9">
        <v>1.241649209</v>
      </c>
      <c r="O12" s="9">
        <v>5.0605100180000004</v>
      </c>
      <c r="P12" s="9">
        <v>5.2122973679999998</v>
      </c>
      <c r="Q12" s="9">
        <v>1.63338805</v>
      </c>
      <c r="R12" s="9">
        <v>0.33406203299999998</v>
      </c>
      <c r="S12" s="9">
        <v>3.9107389999999999E-3</v>
      </c>
      <c r="U12" s="8"/>
      <c r="W12" s="8"/>
    </row>
    <row r="13" spans="1:23" x14ac:dyDescent="0.25">
      <c r="B13" t="s">
        <v>41</v>
      </c>
      <c r="C13" s="9">
        <f>'Figure 3a'!B5</f>
        <v>89.813664288747646</v>
      </c>
      <c r="D13" s="9">
        <f>'Figure 3a'!C5</f>
        <v>96.722339968257003</v>
      </c>
      <c r="E13" s="9">
        <f>'Figure 3a'!D5</f>
        <v>118.50347043333011</v>
      </c>
      <c r="F13" s="9">
        <f>'Figure 3a'!E5</f>
        <v>121.12127702773886</v>
      </c>
      <c r="G13" s="9">
        <f>'Figure 3a'!F5</f>
        <v>123.37891469536642</v>
      </c>
      <c r="H13" s="9">
        <f>'Figure 3a'!G5</f>
        <v>120.14141212861408</v>
      </c>
      <c r="I13" s="9">
        <f>'Figure 3a'!H5</f>
        <v>104.16177112390962</v>
      </c>
      <c r="J13" s="9">
        <f>'Figure 3a'!I5</f>
        <v>98.47109433732696</v>
      </c>
      <c r="K13" s="9">
        <f>'Figure 3a'!J5</f>
        <v>99.999999999999986</v>
      </c>
      <c r="L13" s="9">
        <f>'Figure 3a'!K5</f>
        <v>100.05988449592282</v>
      </c>
      <c r="M13" s="9">
        <f>'Figure 3a'!L5</f>
        <v>97.699140382380747</v>
      </c>
      <c r="N13" s="9">
        <f>'Figure 3a'!M5</f>
        <v>79.025484606556731</v>
      </c>
      <c r="O13" s="9">
        <f>'Figure 3a'!N5</f>
        <v>115.65098590766131</v>
      </c>
      <c r="P13" s="9">
        <f>'Figure 3a'!O5</f>
        <v>139.49619983149663</v>
      </c>
      <c r="Q13" s="9">
        <f>'Figure 3a'!P5</f>
        <v>115.01409451012296</v>
      </c>
      <c r="R13" s="9">
        <f>'Figure 3a'!Q5</f>
        <v>101.93659114733579</v>
      </c>
      <c r="S13" s="9">
        <f>'Figure 3a'!R5</f>
        <v>96.362826431909397</v>
      </c>
      <c r="U13" s="8"/>
      <c r="W13" s="8"/>
    </row>
    <row r="14" spans="1:23" x14ac:dyDescent="0.25">
      <c r="B14" t="s">
        <v>39</v>
      </c>
      <c r="C14" s="9">
        <f t="shared" ref="C14:S14" si="4">C12*100/C13</f>
        <v>5.8432349259549154E-2</v>
      </c>
      <c r="D14" s="9">
        <f t="shared" si="4"/>
        <v>0.29767417444045574</v>
      </c>
      <c r="E14" s="9">
        <f t="shared" si="4"/>
        <v>0.71731501524103725</v>
      </c>
      <c r="F14" s="9">
        <f t="shared" si="4"/>
        <v>1.0893308231037162</v>
      </c>
      <c r="G14" s="9">
        <f t="shared" si="4"/>
        <v>0.80078711134675351</v>
      </c>
      <c r="H14" s="9">
        <f t="shared" si="4"/>
        <v>8.4986583885575853E-2</v>
      </c>
      <c r="I14" s="9">
        <f t="shared" si="4"/>
        <v>0.17936196551204309</v>
      </c>
      <c r="J14" s="9">
        <f t="shared" si="4"/>
        <v>5.1013002686777699E-2</v>
      </c>
      <c r="K14" s="9">
        <f t="shared" si="4"/>
        <v>0.15188324300000003</v>
      </c>
      <c r="L14" s="9">
        <f t="shared" si="4"/>
        <v>5.9141302529098265E-2</v>
      </c>
      <c r="M14" s="9">
        <f t="shared" si="4"/>
        <v>5.9747845038897726E-2</v>
      </c>
      <c r="N14" s="9">
        <f t="shared" si="4"/>
        <v>1.5712010058296821</v>
      </c>
      <c r="O14" s="9">
        <f t="shared" si="4"/>
        <v>4.3756739108479721</v>
      </c>
      <c r="P14" s="9">
        <f t="shared" si="4"/>
        <v>3.7365156716069361</v>
      </c>
      <c r="Q14" s="9">
        <f t="shared" si="4"/>
        <v>1.420163378199041</v>
      </c>
      <c r="R14" s="9">
        <f t="shared" si="4"/>
        <v>0.32771552318946762</v>
      </c>
      <c r="S14" s="9">
        <f t="shared" si="4"/>
        <v>4.0583481668248428E-3</v>
      </c>
      <c r="U14" s="8"/>
      <c r="W14" s="8"/>
    </row>
    <row r="15" spans="1:23" x14ac:dyDescent="0.25">
      <c r="A15" t="s">
        <v>11</v>
      </c>
      <c r="B15" s="9" t="s">
        <v>44</v>
      </c>
      <c r="C15" s="9">
        <v>8.7275344000000005E-2</v>
      </c>
      <c r="D15" s="9">
        <v>4.0535645000000002E-2</v>
      </c>
      <c r="E15" s="9">
        <v>0.16020179200000001</v>
      </c>
      <c r="F15" s="9">
        <v>0.21354072700000001</v>
      </c>
      <c r="G15" s="9">
        <v>1.2830197189999999</v>
      </c>
      <c r="H15" s="9">
        <v>0.19428017</v>
      </c>
      <c r="I15" s="9">
        <v>0.16046117800000001</v>
      </c>
      <c r="J15" s="9">
        <v>0.21150798900000001</v>
      </c>
      <c r="K15" s="9">
        <v>0.35319800600000001</v>
      </c>
      <c r="L15" s="9">
        <v>0.106195679</v>
      </c>
      <c r="M15" s="9">
        <v>5.5538747999999999E-2</v>
      </c>
      <c r="N15" s="9">
        <v>0.56979730799999995</v>
      </c>
      <c r="O15" s="9">
        <v>0.76795201700000004</v>
      </c>
      <c r="P15" s="9">
        <v>0.39393783500000001</v>
      </c>
      <c r="Q15" s="9">
        <v>0.39388726800000001</v>
      </c>
      <c r="R15" s="9">
        <v>0.48476738899999999</v>
      </c>
      <c r="S15" s="9">
        <v>1.6063297000000001E-2</v>
      </c>
      <c r="T15" s="11"/>
      <c r="U15" s="10"/>
      <c r="W15" s="8"/>
    </row>
    <row r="16" spans="1:23" x14ac:dyDescent="0.25">
      <c r="B16" t="s">
        <v>41</v>
      </c>
      <c r="C16" s="9">
        <f>'Figure 3a'!B5</f>
        <v>89.813664288747646</v>
      </c>
      <c r="D16" s="9">
        <f>'Figure 3a'!C5</f>
        <v>96.722339968257003</v>
      </c>
      <c r="E16" s="9">
        <f>'Figure 3a'!D5</f>
        <v>118.50347043333011</v>
      </c>
      <c r="F16" s="9">
        <f>'Figure 3a'!E5</f>
        <v>121.12127702773886</v>
      </c>
      <c r="G16" s="9">
        <f>'Figure 3a'!F5</f>
        <v>123.37891469536642</v>
      </c>
      <c r="H16" s="9">
        <f>'Figure 3a'!G5</f>
        <v>120.14141212861408</v>
      </c>
      <c r="I16" s="9">
        <f>'Figure 3a'!H5</f>
        <v>104.16177112390962</v>
      </c>
      <c r="J16" s="9">
        <f>'Figure 3a'!I5</f>
        <v>98.47109433732696</v>
      </c>
      <c r="K16" s="9">
        <f>'Figure 3a'!J5</f>
        <v>99.999999999999986</v>
      </c>
      <c r="L16" s="9">
        <f>'Figure 3a'!K5</f>
        <v>100.05988449592282</v>
      </c>
      <c r="M16" s="9">
        <f>'Figure 3a'!L5</f>
        <v>97.699140382380747</v>
      </c>
      <c r="N16" s="9">
        <f>'Figure 3a'!M5</f>
        <v>79.025484606556731</v>
      </c>
      <c r="O16" s="9">
        <f>'Figure 3a'!N5</f>
        <v>115.65098590766131</v>
      </c>
      <c r="P16" s="9">
        <f>'Figure 3a'!O5</f>
        <v>139.49619983149663</v>
      </c>
      <c r="Q16" s="9">
        <f>'Figure 3a'!P5</f>
        <v>115.01409451012296</v>
      </c>
      <c r="R16" s="9">
        <f>'Figure 3a'!Q5</f>
        <v>101.93659114733579</v>
      </c>
      <c r="S16" s="9">
        <f>'Figure 3a'!R5</f>
        <v>96.362826431909397</v>
      </c>
      <c r="U16" s="8"/>
      <c r="W16" s="8"/>
    </row>
    <row r="17" spans="1:23" x14ac:dyDescent="0.25">
      <c r="B17" t="s">
        <v>39</v>
      </c>
      <c r="C17" s="9">
        <f t="shared" ref="C17:S17" si="5">C15*100/C16</f>
        <v>9.7173792753197291E-2</v>
      </c>
      <c r="D17" s="9">
        <f t="shared" si="5"/>
        <v>4.1909289015653745E-2</v>
      </c>
      <c r="E17" s="9">
        <f t="shared" si="5"/>
        <v>0.13518742650674465</v>
      </c>
      <c r="F17" s="9">
        <f t="shared" si="5"/>
        <v>0.17630323279294313</v>
      </c>
      <c r="G17" s="9">
        <f t="shared" si="5"/>
        <v>1.0399019331365416</v>
      </c>
      <c r="H17" s="9">
        <f t="shared" si="5"/>
        <v>0.16170957753686024</v>
      </c>
      <c r="I17" s="9">
        <f t="shared" si="5"/>
        <v>0.15404997079890018</v>
      </c>
      <c r="J17" s="9">
        <f t="shared" si="5"/>
        <v>0.21479195536859663</v>
      </c>
      <c r="K17" s="9">
        <f t="shared" si="5"/>
        <v>0.35319800600000006</v>
      </c>
      <c r="L17" s="9">
        <f t="shared" si="5"/>
        <v>0.10613212231354034</v>
      </c>
      <c r="M17" s="9">
        <f t="shared" si="5"/>
        <v>5.6846711017752176E-2</v>
      </c>
      <c r="N17" s="9">
        <f t="shared" si="5"/>
        <v>0.72102981821224277</v>
      </c>
      <c r="O17" s="9">
        <f t="shared" si="5"/>
        <v>0.66402548233627035</v>
      </c>
      <c r="P17" s="9">
        <f t="shared" si="5"/>
        <v>0.28240040623031609</v>
      </c>
      <c r="Q17" s="9">
        <f t="shared" si="5"/>
        <v>0.34246869453493983</v>
      </c>
      <c r="R17" s="9">
        <f t="shared" si="5"/>
        <v>0.47555777914854264</v>
      </c>
      <c r="S17" s="9">
        <f t="shared" si="5"/>
        <v>1.6669599258123082E-2</v>
      </c>
      <c r="U17" s="8"/>
      <c r="W17" s="8"/>
    </row>
    <row r="18" spans="1:23" x14ac:dyDescent="0.25">
      <c r="A18" t="s">
        <v>7</v>
      </c>
      <c r="B18" s="9" t="s">
        <v>44</v>
      </c>
      <c r="C18" s="9">
        <v>2.1609902E-2</v>
      </c>
      <c r="D18" s="9">
        <v>6.5940657E-2</v>
      </c>
      <c r="E18" s="9">
        <v>0.46486831899999997</v>
      </c>
      <c r="F18" s="9">
        <v>0.38124853800000003</v>
      </c>
      <c r="G18" s="9">
        <v>0.32604669400000003</v>
      </c>
      <c r="H18" s="9">
        <v>0.23569942899999999</v>
      </c>
      <c r="I18" s="9">
        <v>0.17335763400000001</v>
      </c>
      <c r="J18" s="9">
        <v>0.32980520299999999</v>
      </c>
      <c r="K18" s="9">
        <v>0.23719100600000001</v>
      </c>
      <c r="L18" s="9">
        <v>0.19908769300000001</v>
      </c>
      <c r="M18" s="9">
        <v>0.85571327100000005</v>
      </c>
      <c r="N18" s="9">
        <v>1.648427029</v>
      </c>
      <c r="O18" s="9">
        <v>0.88483102999999996</v>
      </c>
      <c r="P18" s="9">
        <v>0.52183822300000005</v>
      </c>
      <c r="Q18" s="9">
        <v>0.38566429099999999</v>
      </c>
      <c r="R18" s="9">
        <v>0.34761571899999999</v>
      </c>
      <c r="S18" s="9">
        <v>0.24762859400000001</v>
      </c>
      <c r="U18" s="8"/>
      <c r="W18" s="8"/>
    </row>
    <row r="19" spans="1:23" x14ac:dyDescent="0.25">
      <c r="B19" t="s">
        <v>41</v>
      </c>
      <c r="C19" s="9">
        <f>'Figure 3a'!B5</f>
        <v>89.813664288747646</v>
      </c>
      <c r="D19" s="9">
        <f>'Figure 3a'!C5</f>
        <v>96.722339968257003</v>
      </c>
      <c r="E19" s="9">
        <f>'Figure 3a'!D5</f>
        <v>118.50347043333011</v>
      </c>
      <c r="F19" s="9">
        <f>'Figure 3a'!E5</f>
        <v>121.12127702773886</v>
      </c>
      <c r="G19" s="9">
        <f>'Figure 3a'!F5</f>
        <v>123.37891469536642</v>
      </c>
      <c r="H19" s="9">
        <f>'Figure 3a'!G5</f>
        <v>120.14141212861408</v>
      </c>
      <c r="I19" s="9">
        <f>'Figure 3a'!H5</f>
        <v>104.16177112390962</v>
      </c>
      <c r="J19" s="9">
        <f>'Figure 3a'!I5</f>
        <v>98.47109433732696</v>
      </c>
      <c r="K19" s="9">
        <f>'Figure 3a'!J5</f>
        <v>99.999999999999986</v>
      </c>
      <c r="L19" s="9">
        <f>'Figure 3a'!K5</f>
        <v>100.05988449592282</v>
      </c>
      <c r="M19" s="9">
        <f>'Figure 3a'!L5</f>
        <v>97.699140382380747</v>
      </c>
      <c r="N19" s="9">
        <f>'Figure 3a'!M5</f>
        <v>79.025484606556731</v>
      </c>
      <c r="O19" s="9">
        <f>'Figure 3a'!N5</f>
        <v>115.65098590766131</v>
      </c>
      <c r="P19" s="9">
        <f>'Figure 3a'!O5</f>
        <v>139.49619983149663</v>
      </c>
      <c r="Q19" s="9">
        <f>'Figure 3a'!P5</f>
        <v>115.01409451012296</v>
      </c>
      <c r="R19" s="9">
        <f>'Figure 3a'!Q5</f>
        <v>101.93659114733579</v>
      </c>
      <c r="S19" s="9">
        <f>'Figure 3a'!R5</f>
        <v>96.362826431909397</v>
      </c>
      <c r="U19" s="8"/>
      <c r="W19" s="8"/>
    </row>
    <row r="20" spans="1:23" x14ac:dyDescent="0.25">
      <c r="B20" t="s">
        <v>39</v>
      </c>
      <c r="C20" s="9">
        <f t="shared" ref="C20:S20" si="6">C18*100/C19</f>
        <v>2.4060817661914959E-2</v>
      </c>
      <c r="D20" s="9">
        <f t="shared" si="6"/>
        <v>6.8175208562614234E-2</v>
      </c>
      <c r="E20" s="9">
        <f t="shared" si="6"/>
        <v>0.39228245156038216</v>
      </c>
      <c r="F20" s="9">
        <f t="shared" si="6"/>
        <v>0.31476594976181399</v>
      </c>
      <c r="G20" s="9">
        <f t="shared" si="6"/>
        <v>0.26426451781087434</v>
      </c>
      <c r="H20" s="9">
        <f t="shared" si="6"/>
        <v>0.19618499967994255</v>
      </c>
      <c r="I20" s="9">
        <f t="shared" si="6"/>
        <v>0.16643115043980561</v>
      </c>
      <c r="J20" s="9">
        <f t="shared" si="6"/>
        <v>0.33492590411375406</v>
      </c>
      <c r="K20" s="9">
        <f t="shared" si="6"/>
        <v>0.23719100600000004</v>
      </c>
      <c r="L20" s="9">
        <f t="shared" si="6"/>
        <v>0.1989685416917629</v>
      </c>
      <c r="M20" s="9">
        <f t="shared" si="6"/>
        <v>0.87586571145954628</v>
      </c>
      <c r="N20" s="9">
        <f t="shared" si="6"/>
        <v>2.0859435879539427</v>
      </c>
      <c r="O20" s="9">
        <f t="shared" si="6"/>
        <v>0.76508732118070455</v>
      </c>
      <c r="P20" s="9">
        <f t="shared" si="6"/>
        <v>0.37408776986781755</v>
      </c>
      <c r="Q20" s="9">
        <f t="shared" si="6"/>
        <v>0.33531915600661949</v>
      </c>
      <c r="R20" s="9">
        <f t="shared" si="6"/>
        <v>0.34101171629093197</v>
      </c>
      <c r="S20" s="9">
        <f t="shared" si="6"/>
        <v>0.25697522910971898</v>
      </c>
      <c r="U20" s="8"/>
      <c r="W20" s="8"/>
    </row>
    <row r="21" spans="1:23" x14ac:dyDescent="0.25">
      <c r="A21" t="s">
        <v>9</v>
      </c>
      <c r="B21" s="9" t="s">
        <v>44</v>
      </c>
      <c r="C21" s="9">
        <v>0</v>
      </c>
      <c r="D21" s="9">
        <v>3.7654999999999998E-5</v>
      </c>
      <c r="E21" s="9">
        <v>6.2831999999999997E-5</v>
      </c>
      <c r="F21" s="9">
        <v>0</v>
      </c>
      <c r="G21" s="9">
        <v>9.6944771999999999E-2</v>
      </c>
      <c r="H21" s="9">
        <v>1.469522225</v>
      </c>
      <c r="I21" s="9">
        <v>2.1178759579999999</v>
      </c>
      <c r="J21" s="9">
        <v>1.0313424010000001</v>
      </c>
      <c r="K21" s="9">
        <v>0.83945924400000005</v>
      </c>
      <c r="L21" s="9">
        <v>0.52125241</v>
      </c>
      <c r="M21" s="9">
        <v>0.18578713799999999</v>
      </c>
      <c r="N21" s="9">
        <v>1.1452974170000001</v>
      </c>
      <c r="O21" s="9">
        <v>1.780908318</v>
      </c>
      <c r="P21" s="9">
        <v>1.8129836770000001</v>
      </c>
      <c r="Q21" s="9">
        <v>1.194487965</v>
      </c>
      <c r="R21" s="9">
        <v>1.232963405</v>
      </c>
      <c r="S21" s="9">
        <v>8.6533865000000001E-2</v>
      </c>
      <c r="U21" s="8"/>
      <c r="W21" s="8"/>
    </row>
    <row r="22" spans="1:23" x14ac:dyDescent="0.25">
      <c r="B22" t="s">
        <v>41</v>
      </c>
      <c r="C22" s="9">
        <f>'Figure 3a'!B5</f>
        <v>89.813664288747646</v>
      </c>
      <c r="D22" s="9">
        <f>'Figure 3a'!C5</f>
        <v>96.722339968257003</v>
      </c>
      <c r="E22" s="9">
        <f>'Figure 3a'!D5</f>
        <v>118.50347043333011</v>
      </c>
      <c r="F22" s="9">
        <f>'Figure 3a'!E5</f>
        <v>121.12127702773886</v>
      </c>
      <c r="G22" s="9">
        <f>'Figure 3a'!F5</f>
        <v>123.37891469536642</v>
      </c>
      <c r="H22" s="9">
        <f>'Figure 3a'!G5</f>
        <v>120.14141212861408</v>
      </c>
      <c r="I22" s="9">
        <f>'Figure 3a'!H5</f>
        <v>104.16177112390962</v>
      </c>
      <c r="J22" s="9">
        <f>'Figure 3a'!I5</f>
        <v>98.47109433732696</v>
      </c>
      <c r="K22" s="9">
        <f>'Figure 3a'!J5</f>
        <v>99.999999999999986</v>
      </c>
      <c r="L22" s="9">
        <f>'Figure 3a'!K5</f>
        <v>100.05988449592282</v>
      </c>
      <c r="M22" s="9">
        <f>'Figure 3a'!L5</f>
        <v>97.699140382380747</v>
      </c>
      <c r="N22" s="9">
        <f>'Figure 3a'!M5</f>
        <v>79.025484606556731</v>
      </c>
      <c r="O22" s="9">
        <f>'Figure 3a'!N5</f>
        <v>115.65098590766131</v>
      </c>
      <c r="P22" s="9">
        <f>'Figure 3a'!O5</f>
        <v>139.49619983149663</v>
      </c>
      <c r="Q22" s="9">
        <f>'Figure 3a'!P5</f>
        <v>115.01409451012296</v>
      </c>
      <c r="R22" s="9">
        <f>'Figure 3a'!Q5</f>
        <v>101.93659114733579</v>
      </c>
      <c r="S22" s="9">
        <f>'Figure 3a'!R5</f>
        <v>96.362826431909397</v>
      </c>
      <c r="U22" s="8"/>
      <c r="W22" s="8"/>
    </row>
    <row r="23" spans="1:23" x14ac:dyDescent="0.25">
      <c r="B23" t="s">
        <v>39</v>
      </c>
      <c r="C23" s="9">
        <f>C21*100/C22</f>
        <v>0</v>
      </c>
      <c r="D23" s="9">
        <f t="shared" ref="D23:S23" si="7">D21*100/D22</f>
        <v>3.8931026702164023E-5</v>
      </c>
      <c r="E23" s="9">
        <f t="shared" si="7"/>
        <v>5.3021232011385858E-5</v>
      </c>
      <c r="F23" s="9">
        <f t="shared" si="7"/>
        <v>0</v>
      </c>
      <c r="G23" s="9">
        <f t="shared" si="7"/>
        <v>7.8574829612795119E-2</v>
      </c>
      <c r="H23" s="9">
        <f t="shared" si="7"/>
        <v>1.2231604398214027</v>
      </c>
      <c r="I23" s="9">
        <f t="shared" si="7"/>
        <v>2.0332564770625874</v>
      </c>
      <c r="J23" s="9">
        <f t="shared" si="7"/>
        <v>1.0473554782147416</v>
      </c>
      <c r="K23" s="9">
        <f t="shared" si="7"/>
        <v>0.83945924400000027</v>
      </c>
      <c r="L23" s="9">
        <f t="shared" si="7"/>
        <v>0.52094044743899315</v>
      </c>
      <c r="M23" s="9">
        <f t="shared" si="7"/>
        <v>0.19016251040987173</v>
      </c>
      <c r="N23" s="9">
        <f t="shared" si="7"/>
        <v>1.4492760439269423</v>
      </c>
      <c r="O23" s="9">
        <f t="shared" si="7"/>
        <v>1.5398989502968203</v>
      </c>
      <c r="P23" s="9">
        <f t="shared" si="7"/>
        <v>1.2996652806241173</v>
      </c>
      <c r="Q23" s="9">
        <f t="shared" si="7"/>
        <v>1.0385579003057466</v>
      </c>
      <c r="R23" s="9">
        <f t="shared" si="7"/>
        <v>1.2095395687873409</v>
      </c>
      <c r="S23" s="9">
        <f t="shared" si="7"/>
        <v>8.9800048633012428E-2</v>
      </c>
      <c r="U23" s="8"/>
      <c r="W23" s="8"/>
    </row>
    <row r="24" spans="1:23" x14ac:dyDescent="0.25">
      <c r="A24" t="s">
        <v>18</v>
      </c>
      <c r="B24" s="9" t="s">
        <v>44</v>
      </c>
      <c r="C24" s="9">
        <v>0.66852180000000005</v>
      </c>
      <c r="D24" s="9">
        <v>0.971307425</v>
      </c>
      <c r="E24" s="9">
        <v>1.1970008169999999</v>
      </c>
      <c r="F24" s="9">
        <v>1.3492915480000001</v>
      </c>
      <c r="G24" s="9">
        <v>1.65552169</v>
      </c>
      <c r="H24" s="9">
        <v>1.4973190649999999</v>
      </c>
      <c r="I24" s="9">
        <v>1.268584766</v>
      </c>
      <c r="J24" s="9">
        <v>0.97246063100000002</v>
      </c>
      <c r="K24" s="9">
        <v>0.955744598</v>
      </c>
      <c r="L24" s="9">
        <v>0.60750611899999996</v>
      </c>
      <c r="M24" s="9">
        <v>0.41244751499999999</v>
      </c>
      <c r="N24" s="9">
        <v>0.38423957199999997</v>
      </c>
      <c r="O24" s="9">
        <v>0.59121515400000002</v>
      </c>
      <c r="P24" s="9">
        <v>0.50681849999999995</v>
      </c>
      <c r="Q24" s="9">
        <v>0.52213360799999997</v>
      </c>
      <c r="R24" s="9">
        <v>0.43458778399999998</v>
      </c>
      <c r="S24" s="9">
        <v>0.29418403100000001</v>
      </c>
      <c r="U24" s="8"/>
      <c r="W24" s="8"/>
    </row>
    <row r="25" spans="1:23" x14ac:dyDescent="0.25">
      <c r="B25" t="s">
        <v>41</v>
      </c>
      <c r="C25" s="9">
        <f>'Figure 3a'!B5</f>
        <v>89.813664288747646</v>
      </c>
      <c r="D25" s="9">
        <f>'Figure 3a'!C5</f>
        <v>96.722339968257003</v>
      </c>
      <c r="E25" s="9">
        <f>'Figure 3a'!D5</f>
        <v>118.50347043333011</v>
      </c>
      <c r="F25" s="9">
        <f>'Figure 3a'!E5</f>
        <v>121.12127702773886</v>
      </c>
      <c r="G25" s="9">
        <f>'Figure 3a'!F5</f>
        <v>123.37891469536642</v>
      </c>
      <c r="H25" s="9">
        <f>'Figure 3a'!G5</f>
        <v>120.14141212861408</v>
      </c>
      <c r="I25" s="9">
        <f>'Figure 3a'!H5</f>
        <v>104.16177112390962</v>
      </c>
      <c r="J25" s="9">
        <f>'Figure 3a'!I5</f>
        <v>98.47109433732696</v>
      </c>
      <c r="K25" s="9">
        <f>'Figure 3a'!J5</f>
        <v>99.999999999999986</v>
      </c>
      <c r="L25" s="9">
        <f>'Figure 3a'!K5</f>
        <v>100.05988449592282</v>
      </c>
      <c r="M25" s="9">
        <f>'Figure 3a'!L5</f>
        <v>97.699140382380747</v>
      </c>
      <c r="N25" s="9">
        <f>'Figure 3a'!M5</f>
        <v>79.025484606556731</v>
      </c>
      <c r="O25" s="9">
        <f>'Figure 3a'!N5</f>
        <v>115.65098590766131</v>
      </c>
      <c r="P25" s="9">
        <f>'Figure 3a'!O5</f>
        <v>139.49619983149663</v>
      </c>
      <c r="Q25" s="9">
        <f>'Figure 3a'!P5</f>
        <v>115.01409451012296</v>
      </c>
      <c r="R25" s="9">
        <f>'Figure 3a'!Q5</f>
        <v>101.93659114733579</v>
      </c>
      <c r="S25" s="9">
        <f>'Figure 3a'!R5</f>
        <v>96.362826431909397</v>
      </c>
      <c r="U25" s="8"/>
      <c r="W25" s="8"/>
    </row>
    <row r="26" spans="1:23" x14ac:dyDescent="0.25">
      <c r="B26" t="s">
        <v>39</v>
      </c>
      <c r="C26" s="9">
        <f>C24*100/C25</f>
        <v>0.74434308553621298</v>
      </c>
      <c r="D26" s="9">
        <f t="shared" ref="D26:S26" si="8">D24*100/D25</f>
        <v>1.0042224219541942</v>
      </c>
      <c r="E26" s="9">
        <f t="shared" si="8"/>
        <v>1.0100976896481957</v>
      </c>
      <c r="F26" s="9">
        <f t="shared" si="8"/>
        <v>1.11400043089951</v>
      </c>
      <c r="G26" s="9">
        <f t="shared" si="8"/>
        <v>1.3418189761902437</v>
      </c>
      <c r="H26" s="9">
        <f t="shared" si="8"/>
        <v>1.2462972079911014</v>
      </c>
      <c r="I26" s="9">
        <f t="shared" si="8"/>
        <v>1.2178986131974527</v>
      </c>
      <c r="J26" s="9">
        <f t="shared" si="8"/>
        <v>0.98755948387117098</v>
      </c>
      <c r="K26" s="9">
        <f t="shared" si="8"/>
        <v>0.95574459800000011</v>
      </c>
      <c r="L26" s="9">
        <f t="shared" si="8"/>
        <v>0.60714253475352975</v>
      </c>
      <c r="M26" s="9">
        <f t="shared" si="8"/>
        <v>0.42216084336641879</v>
      </c>
      <c r="N26" s="9">
        <f t="shared" si="8"/>
        <v>0.48622235461510815</v>
      </c>
      <c r="O26" s="9">
        <f t="shared" si="8"/>
        <v>0.51120632423491941</v>
      </c>
      <c r="P26" s="9">
        <f t="shared" si="8"/>
        <v>0.3633206500336264</v>
      </c>
      <c r="Q26" s="9">
        <f t="shared" si="8"/>
        <v>0.45397358491053841</v>
      </c>
      <c r="R26" s="9">
        <f t="shared" si="8"/>
        <v>0.42633148618032668</v>
      </c>
      <c r="S26" s="9">
        <f t="shared" si="8"/>
        <v>0.3052878811186307</v>
      </c>
      <c r="U26" s="8"/>
      <c r="W26" s="8"/>
    </row>
    <row r="27" spans="1:23" x14ac:dyDescent="0.25">
      <c r="A27" t="s">
        <v>19</v>
      </c>
      <c r="B27" s="9" t="s">
        <v>44</v>
      </c>
      <c r="C27" s="9">
        <v>2.9157113099999998</v>
      </c>
      <c r="D27" s="9">
        <v>4.0756467929999998</v>
      </c>
      <c r="E27" s="9">
        <v>4.3855744320000003</v>
      </c>
      <c r="F27" s="9">
        <v>5.5488854439999997</v>
      </c>
      <c r="G27" s="9">
        <v>6.8937813050000001</v>
      </c>
      <c r="H27" s="9">
        <v>6.42306475</v>
      </c>
      <c r="I27" s="9">
        <v>6.2506684010000004</v>
      </c>
      <c r="J27" s="9">
        <v>5.4539178850000001</v>
      </c>
      <c r="K27" s="9">
        <v>5.1617617979999997</v>
      </c>
      <c r="L27" s="9">
        <v>4.8487215240000001</v>
      </c>
      <c r="M27" s="9">
        <v>4.4292032690000003</v>
      </c>
      <c r="N27" s="9">
        <v>5.9978926460000004</v>
      </c>
      <c r="O27" s="9">
        <v>7.4963094630000002</v>
      </c>
      <c r="P27" s="9">
        <v>7.7267137779999997</v>
      </c>
      <c r="Q27" s="9">
        <v>7.4705639550000003</v>
      </c>
      <c r="R27" s="9">
        <v>6.9067283020000003</v>
      </c>
      <c r="S27" s="9">
        <v>5.0945593999999996</v>
      </c>
      <c r="U27" s="8"/>
      <c r="W27" s="8"/>
    </row>
    <row r="28" spans="1:23" x14ac:dyDescent="0.25">
      <c r="B28" t="s">
        <v>41</v>
      </c>
      <c r="C28" s="9">
        <f>'Figure 3a'!B5</f>
        <v>89.813664288747646</v>
      </c>
      <c r="D28" s="9">
        <f>'Figure 3a'!C5</f>
        <v>96.722339968257003</v>
      </c>
      <c r="E28" s="9">
        <f>'Figure 3a'!D5</f>
        <v>118.50347043333011</v>
      </c>
      <c r="F28" s="9">
        <f>'Figure 3a'!E5</f>
        <v>121.12127702773886</v>
      </c>
      <c r="G28" s="9">
        <f>'Figure 3a'!F5</f>
        <v>123.37891469536642</v>
      </c>
      <c r="H28" s="9">
        <f>'Figure 3a'!G5</f>
        <v>120.14141212861408</v>
      </c>
      <c r="I28" s="9">
        <f>'Figure 3a'!H5</f>
        <v>104.16177112390962</v>
      </c>
      <c r="J28" s="9">
        <f>'Figure 3a'!I5</f>
        <v>98.47109433732696</v>
      </c>
      <c r="K28" s="9">
        <f>'Figure 3a'!J5</f>
        <v>99.999999999999986</v>
      </c>
      <c r="L28" s="9">
        <f>'Figure 3a'!K5</f>
        <v>100.05988449592282</v>
      </c>
      <c r="M28" s="9">
        <f>'Figure 3a'!L5</f>
        <v>97.699140382380747</v>
      </c>
      <c r="N28" s="9">
        <f>'Figure 3a'!M5</f>
        <v>79.025484606556731</v>
      </c>
      <c r="O28" s="9">
        <f>'Figure 3a'!N5</f>
        <v>115.65098590766131</v>
      </c>
      <c r="P28" s="9">
        <f>'Figure 3a'!O5</f>
        <v>139.49619983149663</v>
      </c>
      <c r="Q28" s="9">
        <f>'Figure 3a'!P5</f>
        <v>115.01409451012296</v>
      </c>
      <c r="R28" s="9">
        <f>'Figure 3a'!Q5</f>
        <v>101.93659114733579</v>
      </c>
      <c r="S28" s="9">
        <f>'Figure 3a'!R5</f>
        <v>96.362826431909397</v>
      </c>
      <c r="U28" s="8"/>
      <c r="V28"/>
    </row>
    <row r="29" spans="1:23" x14ac:dyDescent="0.25">
      <c r="B29" t="s">
        <v>39</v>
      </c>
      <c r="C29" s="9">
        <f>C27*100/C28</f>
        <v>3.2464005706593762</v>
      </c>
      <c r="D29" s="9">
        <f t="shared" ref="D29:S29" si="9">D27*100/D28</f>
        <v>4.2137595040996461</v>
      </c>
      <c r="E29" s="9">
        <f t="shared" si="9"/>
        <v>3.7007983107695726</v>
      </c>
      <c r="F29" s="9">
        <f t="shared" si="9"/>
        <v>4.5812639861196391</v>
      </c>
      <c r="G29" s="9">
        <f t="shared" si="9"/>
        <v>5.5874873936291003</v>
      </c>
      <c r="H29" s="9">
        <f t="shared" si="9"/>
        <v>5.346253748977051</v>
      </c>
      <c r="I29" s="9">
        <f t="shared" si="9"/>
        <v>6.0009236916337363</v>
      </c>
      <c r="J29" s="9">
        <f t="shared" si="9"/>
        <v>5.5385978207135746</v>
      </c>
      <c r="K29" s="9">
        <f t="shared" si="9"/>
        <v>5.1617617980000006</v>
      </c>
      <c r="L29" s="9">
        <f t="shared" si="9"/>
        <v>4.8458196293416398</v>
      </c>
      <c r="M29" s="9">
        <f t="shared" si="9"/>
        <v>4.5335130397920791</v>
      </c>
      <c r="N29" s="9">
        <f t="shared" si="9"/>
        <v>7.5898207721998023</v>
      </c>
      <c r="O29" s="9">
        <f t="shared" si="9"/>
        <v>6.4818379230984196</v>
      </c>
      <c r="P29" s="9">
        <f t="shared" si="9"/>
        <v>5.5390138135185225</v>
      </c>
      <c r="Q29" s="9">
        <f t="shared" si="9"/>
        <v>6.495346493679067</v>
      </c>
      <c r="R29" s="9">
        <f t="shared" si="9"/>
        <v>6.775514292033999</v>
      </c>
      <c r="S29" s="9">
        <f t="shared" si="9"/>
        <v>5.2868513602596003</v>
      </c>
      <c r="U29" s="8"/>
      <c r="V29"/>
    </row>
    <row r="30" spans="1:23" x14ac:dyDescent="0.25">
      <c r="B30" s="9"/>
      <c r="C30" s="9"/>
      <c r="U30" s="8"/>
      <c r="V30"/>
    </row>
    <row r="31" spans="1:23" x14ac:dyDescent="0.25">
      <c r="B31" s="9"/>
      <c r="C31" s="9"/>
      <c r="U31" s="8"/>
      <c r="V31"/>
    </row>
    <row r="32" spans="1:23" x14ac:dyDescent="0.25">
      <c r="B32" t="s">
        <v>10</v>
      </c>
      <c r="E32" t="s">
        <v>4</v>
      </c>
      <c r="J32" t="s">
        <v>47</v>
      </c>
      <c r="O32" t="s">
        <v>3</v>
      </c>
      <c r="P32" s="21"/>
      <c r="S32" s="21"/>
      <c r="T32" t="s">
        <v>11</v>
      </c>
    </row>
    <row r="43" spans="2:15" x14ac:dyDescent="0.25">
      <c r="B43" t="s">
        <v>7</v>
      </c>
      <c r="E43" t="s">
        <v>9</v>
      </c>
      <c r="J43" t="s">
        <v>18</v>
      </c>
      <c r="L43"/>
      <c r="O43" s="9" t="s">
        <v>19</v>
      </c>
    </row>
    <row r="66" spans="4:19" x14ac:dyDescent="0.25">
      <c r="D66"/>
      <c r="E66"/>
      <c r="F66"/>
      <c r="G66"/>
      <c r="H66"/>
      <c r="I66"/>
      <c r="J66"/>
      <c r="K66"/>
      <c r="L66"/>
      <c r="M66"/>
      <c r="N66"/>
      <c r="O66"/>
      <c r="P66"/>
      <c r="Q66"/>
      <c r="R66"/>
      <c r="S66"/>
    </row>
    <row r="67" spans="4:19" x14ac:dyDescent="0.25">
      <c r="D67"/>
      <c r="E67"/>
      <c r="F67"/>
      <c r="G67"/>
      <c r="H67"/>
      <c r="I67"/>
      <c r="J67"/>
      <c r="K67"/>
      <c r="L67"/>
      <c r="M67"/>
      <c r="N67"/>
      <c r="O67"/>
      <c r="P67"/>
      <c r="Q67"/>
      <c r="R67"/>
      <c r="S67"/>
    </row>
    <row r="68" spans="4:19" x14ac:dyDescent="0.25">
      <c r="D68"/>
      <c r="E68"/>
      <c r="F68"/>
      <c r="G68"/>
      <c r="H68"/>
      <c r="I68"/>
      <c r="J68"/>
      <c r="K68"/>
      <c r="L68"/>
      <c r="M68"/>
      <c r="N68"/>
      <c r="O68"/>
      <c r="P68"/>
      <c r="Q68"/>
      <c r="R68"/>
      <c r="S68"/>
    </row>
    <row r="69" spans="4:19" x14ac:dyDescent="0.25">
      <c r="D69"/>
      <c r="E69"/>
      <c r="F69"/>
      <c r="G69"/>
      <c r="H69"/>
      <c r="I69"/>
      <c r="J69"/>
      <c r="K69"/>
      <c r="L69"/>
      <c r="M69"/>
      <c r="N69"/>
      <c r="O69"/>
      <c r="P69"/>
      <c r="Q69"/>
      <c r="R69"/>
      <c r="S69"/>
    </row>
    <row r="70" spans="4:19" x14ac:dyDescent="0.25">
      <c r="D70"/>
      <c r="E70"/>
      <c r="F70"/>
      <c r="G70"/>
      <c r="H70"/>
      <c r="I70"/>
      <c r="J70"/>
      <c r="K70"/>
      <c r="L70"/>
      <c r="M70"/>
      <c r="N70"/>
      <c r="O70"/>
      <c r="P70"/>
      <c r="Q70"/>
      <c r="R70"/>
      <c r="S70"/>
    </row>
    <row r="71" spans="4:19" x14ac:dyDescent="0.25">
      <c r="D71"/>
      <c r="E71"/>
      <c r="F71"/>
      <c r="G71"/>
      <c r="H71"/>
      <c r="I71"/>
      <c r="J71"/>
      <c r="K71"/>
      <c r="L71"/>
      <c r="M71"/>
      <c r="N71"/>
      <c r="O71"/>
      <c r="P71"/>
      <c r="Q71"/>
      <c r="R71"/>
      <c r="S71"/>
    </row>
    <row r="72" spans="4:19" x14ac:dyDescent="0.25">
      <c r="D72"/>
      <c r="E72"/>
      <c r="F72"/>
      <c r="G72"/>
      <c r="H72"/>
      <c r="I72"/>
      <c r="J72"/>
      <c r="K72"/>
      <c r="L72"/>
      <c r="M72"/>
      <c r="N72"/>
      <c r="O72"/>
      <c r="P72"/>
      <c r="Q72"/>
      <c r="R72"/>
      <c r="S72"/>
    </row>
    <row r="73" spans="4:19" x14ac:dyDescent="0.25">
      <c r="D73"/>
      <c r="E73"/>
      <c r="F73"/>
      <c r="G73"/>
      <c r="H73"/>
      <c r="I73"/>
      <c r="J73"/>
      <c r="K73"/>
      <c r="L73"/>
      <c r="M73"/>
      <c r="N73"/>
      <c r="O73"/>
      <c r="P73"/>
      <c r="Q73"/>
      <c r="R73"/>
      <c r="S73"/>
    </row>
    <row r="74" spans="4:19" x14ac:dyDescent="0.25">
      <c r="D74"/>
      <c r="E74"/>
      <c r="F74"/>
      <c r="G74"/>
      <c r="H74"/>
      <c r="I74"/>
      <c r="J74"/>
      <c r="K74"/>
      <c r="L74"/>
      <c r="M74"/>
      <c r="N74"/>
      <c r="O74"/>
      <c r="P74"/>
      <c r="Q74"/>
      <c r="R74"/>
      <c r="S74"/>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9D70B-C2F8-4457-B3AF-4BFEE34146A8}">
  <dimension ref="A1:X42"/>
  <sheetViews>
    <sheetView zoomScale="90" zoomScaleNormal="90" workbookViewId="0">
      <selection activeCell="A17" sqref="A17"/>
    </sheetView>
  </sheetViews>
  <sheetFormatPr defaultColWidth="9.140625" defaultRowHeight="15" x14ac:dyDescent="0.25"/>
  <cols>
    <col min="1" max="1" width="37.5703125" customWidth="1"/>
    <col min="2" max="19" width="11.7109375" customWidth="1"/>
    <col min="20" max="20" width="8.7109375" customWidth="1"/>
    <col min="21" max="21" width="21" customWidth="1"/>
    <col min="22" max="23" width="8.7109375" customWidth="1"/>
    <col min="24" max="24" width="11.7109375" customWidth="1"/>
  </cols>
  <sheetData>
    <row r="1" spans="1:24" x14ac:dyDescent="0.25">
      <c r="A1" s="1" t="s">
        <v>27</v>
      </c>
    </row>
    <row r="2" spans="1:24" s="18" customFormat="1" x14ac:dyDescent="0.25">
      <c r="B2" s="19">
        <v>2009</v>
      </c>
      <c r="C2" s="19">
        <f>B2+1</f>
        <v>2010</v>
      </c>
      <c r="D2" s="19">
        <f t="shared" ref="D2:L2" si="0">C2+1</f>
        <v>2011</v>
      </c>
      <c r="E2" s="19">
        <f t="shared" si="0"/>
        <v>2012</v>
      </c>
      <c r="F2" s="19">
        <f t="shared" si="0"/>
        <v>2013</v>
      </c>
      <c r="G2" s="19">
        <f t="shared" si="0"/>
        <v>2014</v>
      </c>
      <c r="H2" s="19">
        <f t="shared" si="0"/>
        <v>2015</v>
      </c>
      <c r="I2" s="19">
        <f t="shared" si="0"/>
        <v>2016</v>
      </c>
      <c r="J2" s="19">
        <f t="shared" si="0"/>
        <v>2017</v>
      </c>
      <c r="K2" s="19">
        <f t="shared" si="0"/>
        <v>2018</v>
      </c>
      <c r="L2" s="19">
        <f t="shared" si="0"/>
        <v>2019</v>
      </c>
      <c r="M2" s="19">
        <f>L2+1</f>
        <v>2020</v>
      </c>
      <c r="N2" s="13">
        <v>2021</v>
      </c>
      <c r="O2" s="13">
        <v>2022</v>
      </c>
      <c r="P2" s="13">
        <v>2023</v>
      </c>
      <c r="Q2" s="13">
        <v>2024</v>
      </c>
      <c r="R2" s="13" t="s">
        <v>31</v>
      </c>
      <c r="S2" s="13"/>
      <c r="T2" s="13"/>
    </row>
    <row r="3" spans="1:24" x14ac:dyDescent="0.25">
      <c r="A3" s="9" t="s">
        <v>121</v>
      </c>
      <c r="B3" s="9">
        <v>16.13</v>
      </c>
      <c r="C3" s="9">
        <v>20.516999999999999</v>
      </c>
      <c r="D3" s="9">
        <v>25.254999999999999</v>
      </c>
      <c r="E3" s="9">
        <v>29.850999999999999</v>
      </c>
      <c r="F3" s="9">
        <v>35.225999999999999</v>
      </c>
      <c r="G3" s="9">
        <v>41.645000000000003</v>
      </c>
      <c r="H3" s="9">
        <v>46.823999999999998</v>
      </c>
      <c r="I3" s="9">
        <v>53.396999999999998</v>
      </c>
      <c r="J3" s="9">
        <v>56.128999999999998</v>
      </c>
      <c r="K3" s="9">
        <v>58.622</v>
      </c>
      <c r="L3" s="9">
        <v>59.649000000000001</v>
      </c>
      <c r="M3" s="9">
        <v>41.085999999999999</v>
      </c>
      <c r="N3" s="9">
        <v>40.210999999999999</v>
      </c>
      <c r="O3" s="9">
        <v>42.723999999999997</v>
      </c>
      <c r="P3" s="9">
        <v>47.713000000000001</v>
      </c>
      <c r="Q3" s="9">
        <v>55.024999999999999</v>
      </c>
      <c r="R3" s="9">
        <v>56.954999999999998</v>
      </c>
      <c r="S3" s="9"/>
      <c r="T3" s="9"/>
    </row>
    <row r="4" spans="1:24" x14ac:dyDescent="0.25">
      <c r="A4" t="s">
        <v>23</v>
      </c>
      <c r="B4" s="9"/>
      <c r="C4" s="9"/>
      <c r="D4" s="9"/>
      <c r="E4" s="9"/>
      <c r="F4" s="9"/>
      <c r="G4" s="9"/>
      <c r="H4" s="9"/>
      <c r="I4" s="9"/>
      <c r="J4" s="9"/>
      <c r="K4" s="9"/>
      <c r="L4" s="9"/>
      <c r="M4" s="9">
        <v>68.929000000000002</v>
      </c>
      <c r="N4" s="9">
        <v>81.228999999999999</v>
      </c>
      <c r="O4" s="11"/>
      <c r="P4" s="11"/>
      <c r="Q4" s="11"/>
      <c r="R4" s="11"/>
      <c r="S4" s="9"/>
      <c r="T4" s="9"/>
      <c r="V4" s="8"/>
      <c r="W4" s="8"/>
      <c r="X4" s="8"/>
    </row>
    <row r="5" spans="1:24" x14ac:dyDescent="0.25">
      <c r="A5" s="9" t="s">
        <v>41</v>
      </c>
      <c r="B5" s="9">
        <v>83.620400000000004</v>
      </c>
      <c r="C5" s="9">
        <v>86.482640000000004</v>
      </c>
      <c r="D5" s="9">
        <v>89.953919999999997</v>
      </c>
      <c r="E5" s="9">
        <v>91.791569999999993</v>
      </c>
      <c r="F5" s="9">
        <v>93.613470000000007</v>
      </c>
      <c r="G5" s="9">
        <v>95.886409999999998</v>
      </c>
      <c r="H5" s="9">
        <v>95.857910000000004</v>
      </c>
      <c r="I5" s="9">
        <v>97.446039999999996</v>
      </c>
      <c r="J5" s="9">
        <v>100</v>
      </c>
      <c r="K5" s="9">
        <v>102.9252</v>
      </c>
      <c r="L5" s="9">
        <v>104.70010000000001</v>
      </c>
      <c r="M5" s="9">
        <v>104.9562</v>
      </c>
      <c r="N5" s="9">
        <v>111.6375</v>
      </c>
      <c r="O5" s="9">
        <v>118.44029999999999</v>
      </c>
      <c r="P5" s="9">
        <v>123.62050000000001</v>
      </c>
      <c r="Q5" s="9">
        <v>127.8403</v>
      </c>
      <c r="R5" s="9">
        <v>131.11680000000001</v>
      </c>
      <c r="S5" s="9"/>
      <c r="T5" s="9"/>
      <c r="V5" s="8"/>
      <c r="W5" s="8"/>
      <c r="X5" s="8"/>
    </row>
    <row r="6" spans="1:24" x14ac:dyDescent="0.25">
      <c r="A6" t="s">
        <v>122</v>
      </c>
      <c r="B6" s="9">
        <f>B3*100/B5</f>
        <v>19.289551353497473</v>
      </c>
      <c r="C6" s="9">
        <f t="shared" ref="C6:R6" si="1">C3*100/C5</f>
        <v>23.723836367622447</v>
      </c>
      <c r="D6" s="9">
        <f t="shared" si="1"/>
        <v>28.07548575982014</v>
      </c>
      <c r="E6" s="9">
        <f t="shared" si="1"/>
        <v>32.520415545784871</v>
      </c>
      <c r="F6" s="9">
        <f t="shared" si="1"/>
        <v>37.629200156772306</v>
      </c>
      <c r="G6" s="9">
        <f t="shared" si="1"/>
        <v>43.431597866684136</v>
      </c>
      <c r="H6" s="9">
        <f t="shared" si="1"/>
        <v>48.847299090914873</v>
      </c>
      <c r="I6" s="9">
        <f t="shared" si="1"/>
        <v>54.796480185341551</v>
      </c>
      <c r="J6" s="9">
        <f t="shared" si="1"/>
        <v>56.128999999999998</v>
      </c>
      <c r="K6" s="9">
        <f t="shared" si="1"/>
        <v>56.955925273888219</v>
      </c>
      <c r="L6" s="9">
        <f t="shared" si="1"/>
        <v>56.971292291029322</v>
      </c>
      <c r="M6" s="9">
        <f t="shared" si="1"/>
        <v>39.145853222582367</v>
      </c>
      <c r="N6" s="9">
        <f t="shared" si="1"/>
        <v>36.01925876161684</v>
      </c>
      <c r="O6" s="9">
        <f t="shared" si="1"/>
        <v>36.072181512542606</v>
      </c>
      <c r="P6" s="9">
        <f t="shared" si="1"/>
        <v>38.596349310996153</v>
      </c>
      <c r="Q6" s="9">
        <f t="shared" si="1"/>
        <v>43.04198284891384</v>
      </c>
      <c r="R6" s="9">
        <f t="shared" si="1"/>
        <v>43.438369453799965</v>
      </c>
    </row>
    <row r="7" spans="1:24" x14ac:dyDescent="0.25">
      <c r="B7" s="9"/>
      <c r="C7" s="9"/>
      <c r="D7" s="9"/>
      <c r="E7" s="9"/>
      <c r="F7" s="9"/>
      <c r="G7" s="9"/>
      <c r="H7" s="9"/>
      <c r="I7" s="9"/>
      <c r="J7" s="9"/>
      <c r="K7" s="9"/>
      <c r="L7" s="9"/>
      <c r="M7" s="9"/>
      <c r="N7" s="9"/>
      <c r="O7" s="9"/>
      <c r="P7" s="9"/>
      <c r="Q7" s="9"/>
      <c r="R7" s="9"/>
    </row>
    <row r="8" spans="1:24" x14ac:dyDescent="0.25">
      <c r="B8" s="9"/>
      <c r="C8" s="9"/>
      <c r="D8" s="9"/>
      <c r="E8" s="9"/>
      <c r="F8" s="9"/>
      <c r="G8" s="9"/>
      <c r="H8" s="9"/>
      <c r="I8" s="9"/>
      <c r="J8" s="9"/>
      <c r="K8" s="9"/>
      <c r="L8" s="9"/>
      <c r="M8" s="9"/>
      <c r="N8" s="9"/>
      <c r="O8" s="9"/>
      <c r="P8" s="9"/>
      <c r="Q8" s="9"/>
      <c r="R8" s="9"/>
    </row>
    <row r="9" spans="1:24" x14ac:dyDescent="0.25">
      <c r="A9" s="1" t="s">
        <v>25</v>
      </c>
      <c r="B9" s="9"/>
      <c r="C9" s="9"/>
      <c r="D9" s="9"/>
      <c r="E9" s="9"/>
      <c r="F9" s="9"/>
      <c r="G9" s="9"/>
      <c r="H9" s="9"/>
      <c r="I9" s="9"/>
      <c r="J9" s="9"/>
      <c r="K9" s="9"/>
      <c r="L9" s="9"/>
      <c r="M9" s="9"/>
      <c r="N9" s="9"/>
      <c r="O9" s="9"/>
      <c r="P9" s="9"/>
      <c r="Q9" s="9"/>
      <c r="R9" s="9"/>
    </row>
    <row r="10" spans="1:24" x14ac:dyDescent="0.25">
      <c r="A10" s="9"/>
      <c r="B10" s="12">
        <v>2009</v>
      </c>
      <c r="C10" s="12">
        <f>B10+1</f>
        <v>2010</v>
      </c>
      <c r="D10" s="12">
        <f t="shared" ref="D10:L10" si="2">C10+1</f>
        <v>2011</v>
      </c>
      <c r="E10" s="12">
        <f t="shared" si="2"/>
        <v>2012</v>
      </c>
      <c r="F10" s="12">
        <f t="shared" si="2"/>
        <v>2013</v>
      </c>
      <c r="G10" s="12">
        <f t="shared" si="2"/>
        <v>2014</v>
      </c>
      <c r="H10" s="12">
        <f t="shared" si="2"/>
        <v>2015</v>
      </c>
      <c r="I10" s="12">
        <f t="shared" si="2"/>
        <v>2016</v>
      </c>
      <c r="J10" s="12">
        <f t="shared" si="2"/>
        <v>2017</v>
      </c>
      <c r="K10" s="12">
        <f t="shared" si="2"/>
        <v>2018</v>
      </c>
      <c r="L10" s="12">
        <f t="shared" si="2"/>
        <v>2019</v>
      </c>
      <c r="M10" s="12">
        <f>L10+1</f>
        <v>2020</v>
      </c>
      <c r="N10" s="12">
        <v>2021</v>
      </c>
      <c r="O10" s="12">
        <v>2022</v>
      </c>
      <c r="P10" s="19">
        <v>2023</v>
      </c>
      <c r="Q10" s="19">
        <v>2024</v>
      </c>
      <c r="R10" s="19">
        <v>2025</v>
      </c>
      <c r="S10" s="13"/>
    </row>
    <row r="11" spans="1:24" x14ac:dyDescent="0.25">
      <c r="A11" t="s">
        <v>123</v>
      </c>
      <c r="B11" s="9"/>
      <c r="C11" s="9"/>
      <c r="D11" s="9"/>
      <c r="E11" s="9"/>
      <c r="F11" s="9"/>
      <c r="G11" s="9"/>
      <c r="H11" s="9"/>
      <c r="I11" s="9"/>
      <c r="J11" s="9">
        <v>467.6</v>
      </c>
      <c r="K11" s="9">
        <v>525</v>
      </c>
      <c r="L11" s="9">
        <v>501.4</v>
      </c>
      <c r="M11" s="9">
        <v>381.1</v>
      </c>
      <c r="N11" s="9">
        <v>427</v>
      </c>
      <c r="O11" s="9">
        <v>465</v>
      </c>
      <c r="P11" s="9">
        <v>552</v>
      </c>
      <c r="Q11" s="9">
        <v>610.6</v>
      </c>
      <c r="R11" s="9">
        <v>623.79999999999995</v>
      </c>
    </row>
    <row r="12" spans="1:24" x14ac:dyDescent="0.25">
      <c r="A12" t="s">
        <v>42</v>
      </c>
      <c r="B12" s="9"/>
      <c r="C12" s="9"/>
      <c r="D12" s="9"/>
      <c r="E12" s="9"/>
      <c r="F12" s="9"/>
      <c r="G12" s="9"/>
      <c r="H12" s="9"/>
      <c r="I12" s="9"/>
      <c r="J12" s="9">
        <v>100.00000000000001</v>
      </c>
      <c r="K12" s="9">
        <v>108.03410313933216</v>
      </c>
      <c r="L12" s="9">
        <v>104.99986160707526</v>
      </c>
      <c r="M12" s="9">
        <v>100.03823826225415</v>
      </c>
      <c r="N12" s="9">
        <v>120.46221732377695</v>
      </c>
      <c r="O12" s="9">
        <v>128.8330719525708</v>
      </c>
      <c r="P12" s="9">
        <v>118.26909453713381</v>
      </c>
      <c r="Q12" s="9">
        <v>116.88052524201008</v>
      </c>
      <c r="R12" s="9">
        <v>116.72592222426046</v>
      </c>
    </row>
    <row r="13" spans="1:24" x14ac:dyDescent="0.25">
      <c r="A13" t="s">
        <v>124</v>
      </c>
      <c r="B13" s="9"/>
      <c r="C13" s="9"/>
      <c r="D13" s="9"/>
      <c r="E13" s="9"/>
      <c r="F13" s="9"/>
      <c r="G13" s="9"/>
      <c r="H13" s="9"/>
      <c r="I13" s="9"/>
      <c r="J13" s="9">
        <f>J11*100/J12</f>
        <v>467.59999999999991</v>
      </c>
      <c r="K13" s="9">
        <f t="shared" ref="K13:R13" si="3">K11*100/K12</f>
        <v>485.95766035369843</v>
      </c>
      <c r="L13" s="9">
        <f t="shared" si="3"/>
        <v>477.52443891432131</v>
      </c>
      <c r="M13" s="9">
        <f t="shared" si="3"/>
        <v>380.95432968434676</v>
      </c>
      <c r="N13" s="9">
        <f t="shared" si="3"/>
        <v>354.46798962060802</v>
      </c>
      <c r="O13" s="9">
        <f t="shared" si="3"/>
        <v>360.93216823331454</v>
      </c>
      <c r="P13" s="9">
        <f t="shared" si="3"/>
        <v>466.73224493714588</v>
      </c>
      <c r="Q13" s="9">
        <f t="shared" si="3"/>
        <v>522.41380566668909</v>
      </c>
      <c r="R13" s="9">
        <f t="shared" si="3"/>
        <v>534.4142827173556</v>
      </c>
    </row>
    <row r="14" spans="1:24" x14ac:dyDescent="0.25">
      <c r="A14" t="s">
        <v>43</v>
      </c>
      <c r="B14" s="35"/>
      <c r="C14" s="35"/>
      <c r="D14" s="35"/>
      <c r="E14" s="35"/>
      <c r="F14" s="35"/>
      <c r="G14" s="35"/>
      <c r="H14" s="35"/>
      <c r="I14" s="35"/>
      <c r="J14" s="35"/>
      <c r="K14" s="8">
        <f>K13/J13-1</f>
        <v>3.9259324965138065E-2</v>
      </c>
      <c r="L14" s="8">
        <f t="shared" ref="L14:R14" si="4">L13/K13-1</f>
        <v>-1.7353819329114173E-2</v>
      </c>
      <c r="M14" s="8">
        <f t="shared" si="4"/>
        <v>-0.20223071608550991</v>
      </c>
      <c r="N14" s="8">
        <f t="shared" si="4"/>
        <v>-6.9526287011057009E-2</v>
      </c>
      <c r="O14" s="8">
        <f t="shared" si="4"/>
        <v>1.8236283111558782E-2</v>
      </c>
      <c r="P14" s="8">
        <f t="shared" si="4"/>
        <v>0.29313008375424121</v>
      </c>
      <c r="Q14" s="8">
        <f t="shared" si="4"/>
        <v>0.11930086539669382</v>
      </c>
      <c r="R14" s="8">
        <f t="shared" si="4"/>
        <v>2.2971209643573465E-2</v>
      </c>
    </row>
    <row r="15" spans="1:24" x14ac:dyDescent="0.25">
      <c r="A15" t="s">
        <v>40</v>
      </c>
      <c r="B15" s="9"/>
      <c r="C15" s="9"/>
      <c r="D15" s="9"/>
      <c r="E15" s="9"/>
      <c r="F15" s="9"/>
      <c r="G15" s="9"/>
      <c r="H15" s="9"/>
      <c r="I15" s="9"/>
      <c r="J15" s="9">
        <f>J6</f>
        <v>56.128999999999998</v>
      </c>
      <c r="K15" s="9">
        <f>J15*(1+K14)</f>
        <v>58.332586650968231</v>
      </c>
      <c r="L15" s="9">
        <f>K15*(1+L14)</f>
        <v>57.320293481227431</v>
      </c>
      <c r="M15" s="9">
        <f>L15*(1+M14)</f>
        <v>45.728369484287221</v>
      </c>
      <c r="N15" s="9">
        <f>M15*(1+N14)</f>
        <v>42.549045742975004</v>
      </c>
      <c r="O15" s="9">
        <f t="shared" ref="O15" si="5">N15*(1+O14)</f>
        <v>43.324982187270564</v>
      </c>
      <c r="P15" s="9">
        <f t="shared" ref="P15" si="6">O15*(1+P14)</f>
        <v>56.024837844476195</v>
      </c>
      <c r="Q15" s="9">
        <f t="shared" ref="Q15:R15" si="7">P15*(1+Q14)</f>
        <v>62.70864948303165</v>
      </c>
      <c r="R15" s="9">
        <f t="shared" si="7"/>
        <v>64.149143016771731</v>
      </c>
    </row>
    <row r="16" spans="1:24" x14ac:dyDescent="0.25">
      <c r="O16" s="20"/>
      <c r="P16" s="20"/>
      <c r="Q16" s="20"/>
      <c r="R16" s="20"/>
    </row>
    <row r="17" spans="1:1" x14ac:dyDescent="0.25">
      <c r="A17" t="s">
        <v>125</v>
      </c>
    </row>
    <row r="42" spans="5:5" x14ac:dyDescent="0.25">
      <c r="E42" s="1"/>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E722B-26D1-4E5E-A3EB-157B267CEAC1}">
  <dimension ref="A1:X34"/>
  <sheetViews>
    <sheetView zoomScale="80" zoomScaleNormal="80" workbookViewId="0">
      <selection activeCell="C3" sqref="C3"/>
    </sheetView>
  </sheetViews>
  <sheetFormatPr defaultColWidth="8.85546875" defaultRowHeight="15" x14ac:dyDescent="0.25"/>
  <cols>
    <col min="1" max="1" width="25.140625" customWidth="1"/>
    <col min="2" max="2" width="30.7109375" bestFit="1" customWidth="1"/>
    <col min="3" max="3" width="8.28515625" style="9" customWidth="1"/>
    <col min="4" max="19" width="8.85546875" style="9"/>
    <col min="21" max="21" width="8.85546875" style="20"/>
    <col min="22" max="22" width="10.140625" customWidth="1"/>
    <col min="23" max="23" width="9.5703125" bestFit="1" customWidth="1"/>
  </cols>
  <sheetData>
    <row r="1" spans="1:22" x14ac:dyDescent="0.25">
      <c r="A1" s="1" t="s">
        <v>32</v>
      </c>
      <c r="T1" s="22"/>
    </row>
    <row r="2" spans="1:22" s="5" customFormat="1" x14ac:dyDescent="0.25">
      <c r="B2" s="6"/>
      <c r="C2" s="12">
        <v>2009</v>
      </c>
      <c r="D2" s="12">
        <f>C2+1</f>
        <v>2010</v>
      </c>
      <c r="E2" s="12">
        <f t="shared" ref="E2:M2" si="0">D2+1</f>
        <v>2011</v>
      </c>
      <c r="F2" s="12">
        <f t="shared" si="0"/>
        <v>2012</v>
      </c>
      <c r="G2" s="12">
        <f t="shared" si="0"/>
        <v>2013</v>
      </c>
      <c r="H2" s="12">
        <f t="shared" si="0"/>
        <v>2014</v>
      </c>
      <c r="I2" s="12">
        <f t="shared" si="0"/>
        <v>2015</v>
      </c>
      <c r="J2" s="12">
        <f t="shared" si="0"/>
        <v>2016</v>
      </c>
      <c r="K2" s="12">
        <f t="shared" si="0"/>
        <v>2017</v>
      </c>
      <c r="L2" s="12">
        <f t="shared" si="0"/>
        <v>2018</v>
      </c>
      <c r="M2" s="12">
        <f t="shared" si="0"/>
        <v>2019</v>
      </c>
      <c r="N2" s="12">
        <f>M2+1</f>
        <v>2020</v>
      </c>
      <c r="O2" s="12">
        <v>2021</v>
      </c>
      <c r="P2" s="12">
        <v>2022</v>
      </c>
      <c r="Q2" s="12">
        <v>2023</v>
      </c>
      <c r="R2" s="12">
        <v>2024</v>
      </c>
      <c r="S2" s="7"/>
    </row>
    <row r="3" spans="1:22" x14ac:dyDescent="0.25">
      <c r="A3" t="s">
        <v>34</v>
      </c>
      <c r="B3" s="9" t="s">
        <v>44</v>
      </c>
      <c r="C3" s="9">
        <v>1.383</v>
      </c>
      <c r="D3" s="9">
        <v>2.2410000000000001</v>
      </c>
      <c r="E3" s="9">
        <v>2.8559999999999999</v>
      </c>
      <c r="F3" s="9">
        <v>3.4780000000000002</v>
      </c>
      <c r="G3" s="9">
        <v>4.03</v>
      </c>
      <c r="H3" s="9">
        <v>4.2759999999999998</v>
      </c>
      <c r="I3" s="9">
        <v>4.5830000000000002</v>
      </c>
      <c r="J3" s="9">
        <v>4.6660000000000004</v>
      </c>
      <c r="K3" s="9">
        <v>4.1580000000000004</v>
      </c>
      <c r="L3" s="9">
        <v>3.92</v>
      </c>
      <c r="M3" s="9">
        <v>3.593</v>
      </c>
      <c r="N3" s="9">
        <v>0.35</v>
      </c>
      <c r="O3" s="9">
        <v>0.13600000000000001</v>
      </c>
      <c r="P3" s="9">
        <v>0.35299999999999998</v>
      </c>
      <c r="Q3" s="9">
        <v>1.4510000000000001</v>
      </c>
      <c r="R3" s="9">
        <v>2.532</v>
      </c>
      <c r="S3" s="4"/>
      <c r="T3" s="23"/>
      <c r="U3" s="23"/>
      <c r="V3" s="20"/>
    </row>
    <row r="4" spans="1:22" x14ac:dyDescent="0.25">
      <c r="B4" t="s">
        <v>41</v>
      </c>
      <c r="C4" s="9">
        <f>'Figure 4a'!B5</f>
        <v>83.620400000000004</v>
      </c>
      <c r="D4" s="9">
        <f>'Figure 4a'!C5</f>
        <v>86.482640000000004</v>
      </c>
      <c r="E4" s="9">
        <f>'Figure 4a'!D5</f>
        <v>89.953919999999997</v>
      </c>
      <c r="F4" s="9">
        <f>'Figure 4a'!E5</f>
        <v>91.791569999999993</v>
      </c>
      <c r="G4" s="9">
        <f>'Figure 4a'!F5</f>
        <v>93.613470000000007</v>
      </c>
      <c r="H4" s="9">
        <f>'Figure 4a'!G5</f>
        <v>95.886409999999998</v>
      </c>
      <c r="I4" s="9">
        <f>'Figure 4a'!H5</f>
        <v>95.857910000000004</v>
      </c>
      <c r="J4" s="9">
        <f>'Figure 4a'!I5</f>
        <v>97.446039999999996</v>
      </c>
      <c r="K4" s="9">
        <f>'Figure 4a'!J5</f>
        <v>100</v>
      </c>
      <c r="L4" s="9">
        <f>'Figure 4a'!K5</f>
        <v>102.9252</v>
      </c>
      <c r="M4" s="9">
        <f>'Figure 4a'!L5</f>
        <v>104.70010000000001</v>
      </c>
      <c r="N4" s="9">
        <f>'Figure 4a'!M5</f>
        <v>104.9562</v>
      </c>
      <c r="O4" s="9">
        <f>'Figure 4a'!N5</f>
        <v>111.6375</v>
      </c>
      <c r="P4" s="9">
        <f>'Figure 4a'!O5</f>
        <v>118.44029999999999</v>
      </c>
      <c r="Q4" s="9">
        <f>'Figure 4a'!P5</f>
        <v>123.62050000000001</v>
      </c>
      <c r="R4" s="9">
        <f>'Figure 4a'!Q5</f>
        <v>127.8403</v>
      </c>
      <c r="S4" s="4"/>
      <c r="T4" s="23"/>
      <c r="V4" s="20"/>
    </row>
    <row r="5" spans="1:22" x14ac:dyDescent="0.25">
      <c r="B5" t="s">
        <v>39</v>
      </c>
      <c r="C5" s="9">
        <f>C3*100/C4</f>
        <v>1.6539026361988223</v>
      </c>
      <c r="D5" s="9">
        <f t="shared" ref="D5:R5" si="1">D3*100/D4</f>
        <v>2.5912714967998203</v>
      </c>
      <c r="E5" s="9">
        <f t="shared" si="1"/>
        <v>3.1749589122964288</v>
      </c>
      <c r="F5" s="9">
        <f t="shared" si="1"/>
        <v>3.7890189698247894</v>
      </c>
      <c r="G5" s="9">
        <f t="shared" si="1"/>
        <v>4.3049360311074887</v>
      </c>
      <c r="H5" s="9">
        <f t="shared" si="1"/>
        <v>4.459443209939761</v>
      </c>
      <c r="I5" s="9">
        <f t="shared" si="1"/>
        <v>4.7810347628067413</v>
      </c>
      <c r="J5" s="9">
        <f t="shared" si="1"/>
        <v>4.7882910377887091</v>
      </c>
      <c r="K5" s="9">
        <f t="shared" si="1"/>
        <v>4.1580000000000004</v>
      </c>
      <c r="L5" s="9">
        <f t="shared" si="1"/>
        <v>3.8085910933376859</v>
      </c>
      <c r="M5" s="9">
        <f t="shared" si="1"/>
        <v>3.4317063689528471</v>
      </c>
      <c r="N5" s="9">
        <f t="shared" si="1"/>
        <v>0.33347243897930756</v>
      </c>
      <c r="O5" s="9">
        <f t="shared" si="1"/>
        <v>0.12182286418094279</v>
      </c>
      <c r="P5" s="9">
        <f t="shared" si="1"/>
        <v>0.29804044738150781</v>
      </c>
      <c r="Q5" s="9">
        <f t="shared" si="1"/>
        <v>1.1737535441128291</v>
      </c>
      <c r="R5" s="9">
        <f t="shared" si="1"/>
        <v>1.9805961031067667</v>
      </c>
      <c r="S5" s="4"/>
      <c r="T5" s="23"/>
      <c r="V5" s="20"/>
    </row>
    <row r="6" spans="1:22" x14ac:dyDescent="0.25">
      <c r="A6" t="s">
        <v>33</v>
      </c>
      <c r="B6" s="9" t="s">
        <v>44</v>
      </c>
      <c r="C6" s="9">
        <v>0.70799999999999996</v>
      </c>
      <c r="D6" s="9">
        <v>1.198</v>
      </c>
      <c r="E6" s="9">
        <v>1.85</v>
      </c>
      <c r="F6" s="9">
        <v>3.04</v>
      </c>
      <c r="G6" s="9">
        <v>4.7069999999999999</v>
      </c>
      <c r="H6" s="9">
        <v>6.5860000000000003</v>
      </c>
      <c r="I6" s="9">
        <v>8.9990000000000006</v>
      </c>
      <c r="J6" s="9">
        <v>10.920999999999999</v>
      </c>
      <c r="K6" s="9">
        <v>10.516</v>
      </c>
      <c r="L6" s="9">
        <v>10.224</v>
      </c>
      <c r="M6" s="9">
        <v>9.3680000000000003</v>
      </c>
      <c r="N6" s="9">
        <v>0.92300000000000004</v>
      </c>
      <c r="O6" s="9">
        <v>0.217</v>
      </c>
      <c r="P6" s="9">
        <v>1.2409999999999997</v>
      </c>
      <c r="Q6" s="9">
        <v>4.4800000000000004</v>
      </c>
      <c r="R6" s="9">
        <v>7.2070000000000007</v>
      </c>
      <c r="S6" s="4"/>
      <c r="T6" s="23"/>
      <c r="U6" s="23"/>
      <c r="V6" s="20"/>
    </row>
    <row r="7" spans="1:22" x14ac:dyDescent="0.25">
      <c r="B7" t="s">
        <v>41</v>
      </c>
      <c r="C7" s="9">
        <f>'Figure 4a'!B5</f>
        <v>83.620400000000004</v>
      </c>
      <c r="D7" s="9">
        <f>'Figure 4a'!C5</f>
        <v>86.482640000000004</v>
      </c>
      <c r="E7" s="9">
        <f>'Figure 4a'!D5</f>
        <v>89.953919999999997</v>
      </c>
      <c r="F7" s="9">
        <f>'Figure 4a'!E5</f>
        <v>91.791569999999993</v>
      </c>
      <c r="G7" s="9">
        <f>'Figure 4a'!F5</f>
        <v>93.613470000000007</v>
      </c>
      <c r="H7" s="9">
        <f>'Figure 4a'!G5</f>
        <v>95.886409999999998</v>
      </c>
      <c r="I7" s="9">
        <f>'Figure 4a'!H5</f>
        <v>95.857910000000004</v>
      </c>
      <c r="J7" s="9">
        <f>'Figure 4a'!I5</f>
        <v>97.446039999999996</v>
      </c>
      <c r="K7" s="9">
        <f>'Figure 4a'!J5</f>
        <v>100</v>
      </c>
      <c r="L7" s="9">
        <f>'Figure 4a'!K5</f>
        <v>102.9252</v>
      </c>
      <c r="M7" s="9">
        <f>'Figure 4a'!L5</f>
        <v>104.70010000000001</v>
      </c>
      <c r="N7" s="9">
        <f>'Figure 4a'!M5</f>
        <v>104.9562</v>
      </c>
      <c r="O7" s="9">
        <f>'Figure 4a'!N5</f>
        <v>111.6375</v>
      </c>
      <c r="P7" s="9">
        <f>'Figure 4a'!O5</f>
        <v>118.44029999999999</v>
      </c>
      <c r="Q7" s="9">
        <f>'Figure 4a'!P5</f>
        <v>123.62050000000001</v>
      </c>
      <c r="R7" s="9">
        <f>'Figure 4a'!Q5</f>
        <v>127.8403</v>
      </c>
      <c r="S7" s="4"/>
      <c r="T7" s="23"/>
      <c r="V7" s="20"/>
    </row>
    <row r="8" spans="1:22" x14ac:dyDescent="0.25">
      <c r="B8" t="s">
        <v>39</v>
      </c>
      <c r="C8" s="9">
        <f>C6*100/C7</f>
        <v>0.84668334521241218</v>
      </c>
      <c r="D8" s="9">
        <f t="shared" ref="D8:R8" si="2">D6*100/D7</f>
        <v>1.3852491089541206</v>
      </c>
      <c r="E8" s="9">
        <f t="shared" si="2"/>
        <v>2.056608539127589</v>
      </c>
      <c r="F8" s="9">
        <f t="shared" si="2"/>
        <v>3.3118509684494994</v>
      </c>
      <c r="G8" s="9">
        <f t="shared" si="2"/>
        <v>5.0281225554399382</v>
      </c>
      <c r="H8" s="9">
        <f t="shared" si="2"/>
        <v>6.8685437279380892</v>
      </c>
      <c r="I8" s="9">
        <f t="shared" si="2"/>
        <v>9.3878533341692929</v>
      </c>
      <c r="J8" s="9">
        <f t="shared" si="2"/>
        <v>11.207228123379872</v>
      </c>
      <c r="K8" s="9">
        <f t="shared" si="2"/>
        <v>10.515999999999998</v>
      </c>
      <c r="L8" s="9">
        <f t="shared" si="2"/>
        <v>9.9334273822154344</v>
      </c>
      <c r="M8" s="9">
        <f t="shared" si="2"/>
        <v>8.9474604131228155</v>
      </c>
      <c r="N8" s="9">
        <f t="shared" si="2"/>
        <v>0.87941446050828842</v>
      </c>
      <c r="O8" s="9">
        <f t="shared" si="2"/>
        <v>0.19437912887694547</v>
      </c>
      <c r="P8" s="9">
        <f t="shared" si="2"/>
        <v>1.0477852555253573</v>
      </c>
      <c r="Q8" s="9">
        <f t="shared" si="2"/>
        <v>3.6239944022229325</v>
      </c>
      <c r="R8" s="9">
        <f t="shared" si="2"/>
        <v>5.6375024151226185</v>
      </c>
      <c r="S8" s="4"/>
      <c r="T8" s="23"/>
      <c r="V8" s="20"/>
    </row>
    <row r="9" spans="1:22" x14ac:dyDescent="0.25">
      <c r="A9" t="s">
        <v>35</v>
      </c>
      <c r="B9" s="9" t="s">
        <v>44</v>
      </c>
      <c r="C9" s="9">
        <v>2.4500000000000002</v>
      </c>
      <c r="D9" s="9">
        <v>3.2229999999999999</v>
      </c>
      <c r="E9" s="9">
        <v>4.3209999999999997</v>
      </c>
      <c r="F9" s="9">
        <v>5.7309999999999999</v>
      </c>
      <c r="G9" s="9">
        <v>7.3620000000000001</v>
      </c>
      <c r="H9" s="9">
        <v>9.2129999999999992</v>
      </c>
      <c r="I9" s="9">
        <v>11.266999999999999</v>
      </c>
      <c r="J9" s="9">
        <v>13.452999999999999</v>
      </c>
      <c r="K9" s="9">
        <v>15.869</v>
      </c>
      <c r="L9" s="9">
        <v>17.286000000000001</v>
      </c>
      <c r="M9" s="9">
        <v>17.800999999999998</v>
      </c>
      <c r="N9" s="9">
        <v>14.333</v>
      </c>
      <c r="O9" s="9">
        <v>10.544</v>
      </c>
      <c r="P9" s="9">
        <v>12.542</v>
      </c>
      <c r="Q9" s="9">
        <v>14.04</v>
      </c>
      <c r="R9" s="9">
        <v>14.587</v>
      </c>
      <c r="S9" s="4"/>
      <c r="T9" s="23"/>
      <c r="U9" s="23"/>
      <c r="V9" s="20"/>
    </row>
    <row r="10" spans="1:22" x14ac:dyDescent="0.25">
      <c r="B10" t="s">
        <v>41</v>
      </c>
      <c r="C10" s="9">
        <f>'Figure 4a'!B5</f>
        <v>83.620400000000004</v>
      </c>
      <c r="D10" s="9">
        <f>'Figure 4a'!C5</f>
        <v>86.482640000000004</v>
      </c>
      <c r="E10" s="9">
        <f>'Figure 4a'!D5</f>
        <v>89.953919999999997</v>
      </c>
      <c r="F10" s="9">
        <f>'Figure 4a'!E5</f>
        <v>91.791569999999993</v>
      </c>
      <c r="G10" s="9">
        <f>'Figure 4a'!F5</f>
        <v>93.613470000000007</v>
      </c>
      <c r="H10" s="9">
        <f>'Figure 4a'!G5</f>
        <v>95.886409999999998</v>
      </c>
      <c r="I10" s="9">
        <f>'Figure 4a'!H5</f>
        <v>95.857910000000004</v>
      </c>
      <c r="J10" s="9">
        <f>'Figure 4a'!I5</f>
        <v>97.446039999999996</v>
      </c>
      <c r="K10" s="9">
        <f>'Figure 4a'!J5</f>
        <v>100</v>
      </c>
      <c r="L10" s="9">
        <f>'Figure 4a'!K5</f>
        <v>102.9252</v>
      </c>
      <c r="M10" s="9">
        <f>'Figure 4a'!L5</f>
        <v>104.70010000000001</v>
      </c>
      <c r="N10" s="9">
        <f>'Figure 4a'!M5</f>
        <v>104.9562</v>
      </c>
      <c r="O10" s="9">
        <f>'Figure 4a'!N5</f>
        <v>111.6375</v>
      </c>
      <c r="P10" s="9">
        <f>'Figure 4a'!O5</f>
        <v>118.44029999999999</v>
      </c>
      <c r="Q10" s="9">
        <f>'Figure 4a'!P5</f>
        <v>123.62050000000001</v>
      </c>
      <c r="R10" s="9">
        <f>'Figure 4a'!Q5</f>
        <v>127.8403</v>
      </c>
      <c r="S10" s="4"/>
      <c r="T10" s="23"/>
      <c r="V10" s="20"/>
    </row>
    <row r="11" spans="1:22" x14ac:dyDescent="0.25">
      <c r="B11" t="s">
        <v>39</v>
      </c>
      <c r="C11" s="9">
        <f>C9*100/C10</f>
        <v>2.9299070561728957</v>
      </c>
      <c r="D11" s="9">
        <f t="shared" ref="D11:R11" si="3">D9*100/D10</f>
        <v>3.7267594976286569</v>
      </c>
      <c r="E11" s="9">
        <f t="shared" si="3"/>
        <v>4.803570539227195</v>
      </c>
      <c r="F11" s="9">
        <f t="shared" si="3"/>
        <v>6.2434927303237115</v>
      </c>
      <c r="G11" s="9">
        <f t="shared" si="3"/>
        <v>7.8642528687378004</v>
      </c>
      <c r="H11" s="9">
        <f t="shared" si="3"/>
        <v>9.6082437542504717</v>
      </c>
      <c r="I11" s="9">
        <f t="shared" si="3"/>
        <v>11.753855263483212</v>
      </c>
      <c r="J11" s="9">
        <f t="shared" si="3"/>
        <v>13.80558922661198</v>
      </c>
      <c r="K11" s="9">
        <f t="shared" si="3"/>
        <v>15.869000000000002</v>
      </c>
      <c r="L11" s="9">
        <f t="shared" si="3"/>
        <v>16.794720826386541</v>
      </c>
      <c r="M11" s="9">
        <f t="shared" si="3"/>
        <v>17.001893980999061</v>
      </c>
      <c r="N11" s="9">
        <f t="shared" si="3"/>
        <v>13.656172765401186</v>
      </c>
      <c r="O11" s="9">
        <f t="shared" si="3"/>
        <v>9.4448549994401532</v>
      </c>
      <c r="P11" s="9">
        <f t="shared" si="3"/>
        <v>10.589301107815499</v>
      </c>
      <c r="Q11" s="9">
        <f t="shared" si="3"/>
        <v>11.357339599823653</v>
      </c>
      <c r="R11" s="9">
        <f t="shared" si="3"/>
        <v>11.410329919438549</v>
      </c>
      <c r="S11" s="4"/>
      <c r="T11" s="23"/>
      <c r="V11" s="20"/>
    </row>
    <row r="12" spans="1:22" x14ac:dyDescent="0.25">
      <c r="A12" t="s">
        <v>37</v>
      </c>
      <c r="B12" s="9" t="s">
        <v>44</v>
      </c>
      <c r="C12" s="9">
        <v>2.23</v>
      </c>
      <c r="D12" s="9">
        <v>3.3079999999999998</v>
      </c>
      <c r="E12" s="9">
        <v>3.9889999999999999</v>
      </c>
      <c r="F12" s="9">
        <v>4.4459999999999997</v>
      </c>
      <c r="G12" s="9">
        <v>5.4749999999999996</v>
      </c>
      <c r="H12" s="9">
        <v>6.2990000000000004</v>
      </c>
      <c r="I12" s="9">
        <v>5.5940000000000003</v>
      </c>
      <c r="J12" s="9">
        <v>6.7779999999999996</v>
      </c>
      <c r="K12" s="9">
        <v>7.4059999999999997</v>
      </c>
      <c r="L12" s="9">
        <v>7.5519999999999996</v>
      </c>
      <c r="M12" s="9">
        <v>9.1679999999999993</v>
      </c>
      <c r="N12" s="9">
        <v>8.4339999999999993</v>
      </c>
      <c r="O12" s="9">
        <v>8.77</v>
      </c>
      <c r="P12" s="9">
        <v>8.5950000000000006</v>
      </c>
      <c r="Q12" s="9">
        <v>7.2910000000000004</v>
      </c>
      <c r="R12" s="9">
        <v>7.8019999999999996</v>
      </c>
      <c r="S12" s="4"/>
      <c r="T12" s="23"/>
      <c r="U12" s="23"/>
      <c r="V12" s="20"/>
    </row>
    <row r="13" spans="1:22" x14ac:dyDescent="0.25">
      <c r="B13" t="s">
        <v>41</v>
      </c>
      <c r="C13" s="9">
        <f>'Figure 4a'!B5</f>
        <v>83.620400000000004</v>
      </c>
      <c r="D13" s="9">
        <f>'Figure 4a'!C5</f>
        <v>86.482640000000004</v>
      </c>
      <c r="E13" s="9">
        <f>'Figure 4a'!D5</f>
        <v>89.953919999999997</v>
      </c>
      <c r="F13" s="9">
        <f>'Figure 4a'!E5</f>
        <v>91.791569999999993</v>
      </c>
      <c r="G13" s="9">
        <f>'Figure 4a'!F5</f>
        <v>93.613470000000007</v>
      </c>
      <c r="H13" s="9">
        <f>'Figure 4a'!G5</f>
        <v>95.886409999999998</v>
      </c>
      <c r="I13" s="9">
        <f>'Figure 4a'!H5</f>
        <v>95.857910000000004</v>
      </c>
      <c r="J13" s="9">
        <f>'Figure 4a'!I5</f>
        <v>97.446039999999996</v>
      </c>
      <c r="K13" s="9">
        <f>'Figure 4a'!J5</f>
        <v>100</v>
      </c>
      <c r="L13" s="9">
        <f>'Figure 4a'!K5</f>
        <v>102.9252</v>
      </c>
      <c r="M13" s="9">
        <f>'Figure 4a'!L5</f>
        <v>104.70010000000001</v>
      </c>
      <c r="N13" s="9">
        <f>'Figure 4a'!M5</f>
        <v>104.9562</v>
      </c>
      <c r="O13" s="9">
        <f>'Figure 4a'!N5</f>
        <v>111.6375</v>
      </c>
      <c r="P13" s="9">
        <f>'Figure 4a'!O5</f>
        <v>118.44029999999999</v>
      </c>
      <c r="Q13" s="9">
        <f>'Figure 4a'!P5</f>
        <v>123.62050000000001</v>
      </c>
      <c r="R13" s="9">
        <f>'Figure 4a'!Q5</f>
        <v>127.8403</v>
      </c>
      <c r="S13" s="4"/>
      <c r="T13" s="23"/>
      <c r="V13" s="20"/>
    </row>
    <row r="14" spans="1:22" x14ac:dyDescent="0.25">
      <c r="B14" t="s">
        <v>39</v>
      </c>
      <c r="C14" s="9">
        <f>C12*100/C13</f>
        <v>2.6668133613328804</v>
      </c>
      <c r="D14" s="9">
        <f t="shared" ref="D14:R14" si="4">D12*100/D13</f>
        <v>3.8250451188816617</v>
      </c>
      <c r="E14" s="9">
        <f t="shared" si="4"/>
        <v>4.4344926824756499</v>
      </c>
      <c r="F14" s="9">
        <f t="shared" si="4"/>
        <v>4.8435820413573927</v>
      </c>
      <c r="G14" s="9">
        <f t="shared" si="4"/>
        <v>5.8485173127328789</v>
      </c>
      <c r="H14" s="9">
        <f t="shared" si="4"/>
        <v>6.569231239338297</v>
      </c>
      <c r="I14" s="9">
        <f t="shared" si="4"/>
        <v>5.8357208080167817</v>
      </c>
      <c r="J14" s="9">
        <f t="shared" si="4"/>
        <v>6.9556443750818397</v>
      </c>
      <c r="K14" s="9">
        <f t="shared" si="4"/>
        <v>7.4060000000000006</v>
      </c>
      <c r="L14" s="9">
        <f t="shared" si="4"/>
        <v>7.3373673308383163</v>
      </c>
      <c r="M14" s="9">
        <f t="shared" si="4"/>
        <v>8.7564386280433339</v>
      </c>
      <c r="N14" s="9">
        <f t="shared" si="4"/>
        <v>8.0357330010042283</v>
      </c>
      <c r="O14" s="9">
        <f t="shared" si="4"/>
        <v>7.8557832269622665</v>
      </c>
      <c r="P14" s="9">
        <f t="shared" si="4"/>
        <v>7.2568205247707089</v>
      </c>
      <c r="Q14" s="9">
        <f t="shared" si="4"/>
        <v>5.8978891041534371</v>
      </c>
      <c r="R14" s="9">
        <f t="shared" si="4"/>
        <v>6.1029268548337257</v>
      </c>
      <c r="S14" s="4"/>
      <c r="T14" s="23"/>
      <c r="V14" s="20"/>
    </row>
    <row r="15" spans="1:22" x14ac:dyDescent="0.25">
      <c r="A15" t="s">
        <v>36</v>
      </c>
      <c r="B15" s="9" t="s">
        <v>44</v>
      </c>
      <c r="C15" s="9">
        <v>1.5620000000000001</v>
      </c>
      <c r="D15" s="9">
        <v>2.294</v>
      </c>
      <c r="E15" s="9">
        <v>2.359</v>
      </c>
      <c r="F15" s="9">
        <v>2.6880000000000002</v>
      </c>
      <c r="G15" s="9">
        <v>2.923</v>
      </c>
      <c r="H15" s="9">
        <v>3.3420000000000001</v>
      </c>
      <c r="I15" s="9">
        <v>3.448</v>
      </c>
      <c r="J15" s="9">
        <v>3.6970000000000001</v>
      </c>
      <c r="K15" s="9">
        <v>4.0110000000000001</v>
      </c>
      <c r="L15" s="9">
        <v>4.68</v>
      </c>
      <c r="M15" s="9">
        <v>4.9930000000000003</v>
      </c>
      <c r="N15" s="9">
        <v>4.5350000000000001</v>
      </c>
      <c r="O15" s="9">
        <v>4.4710000000000001</v>
      </c>
      <c r="P15" s="9">
        <v>4.1959999999999997</v>
      </c>
      <c r="Q15" s="9">
        <v>4.1920000000000002</v>
      </c>
      <c r="R15" s="9">
        <v>4.4359999999999999</v>
      </c>
      <c r="S15" s="4"/>
      <c r="T15" s="23"/>
      <c r="U15" s="23"/>
      <c r="V15" s="20"/>
    </row>
    <row r="16" spans="1:22" x14ac:dyDescent="0.25">
      <c r="B16" t="s">
        <v>41</v>
      </c>
      <c r="C16" s="9">
        <f>'Figure 4a'!B5</f>
        <v>83.620400000000004</v>
      </c>
      <c r="D16" s="9">
        <f>'Figure 4a'!C5</f>
        <v>86.482640000000004</v>
      </c>
      <c r="E16" s="9">
        <f>'Figure 4a'!D5</f>
        <v>89.953919999999997</v>
      </c>
      <c r="F16" s="9">
        <f>'Figure 4a'!E5</f>
        <v>91.791569999999993</v>
      </c>
      <c r="G16" s="9">
        <f>'Figure 4a'!F5</f>
        <v>93.613470000000007</v>
      </c>
      <c r="H16" s="9">
        <f>'Figure 4a'!G5</f>
        <v>95.886409999999998</v>
      </c>
      <c r="I16" s="9">
        <f>'Figure 4a'!H5</f>
        <v>95.857910000000004</v>
      </c>
      <c r="J16" s="9">
        <f>'Figure 4a'!I5</f>
        <v>97.446039999999996</v>
      </c>
      <c r="K16" s="9">
        <f>'Figure 4a'!J5</f>
        <v>100</v>
      </c>
      <c r="L16" s="9">
        <f>'Figure 4a'!K5</f>
        <v>102.9252</v>
      </c>
      <c r="M16" s="9">
        <f>'Figure 4a'!L5</f>
        <v>104.70010000000001</v>
      </c>
      <c r="N16" s="9">
        <f>'Figure 4a'!M5</f>
        <v>104.9562</v>
      </c>
      <c r="O16" s="9">
        <f>'Figure 4a'!N5</f>
        <v>111.6375</v>
      </c>
      <c r="P16" s="9">
        <f>'Figure 4a'!O5</f>
        <v>118.44029999999999</v>
      </c>
      <c r="Q16" s="9">
        <f>'Figure 4a'!P5</f>
        <v>123.62050000000001</v>
      </c>
      <c r="R16" s="9">
        <f>'Figure 4a'!Q5</f>
        <v>127.8403</v>
      </c>
      <c r="S16" s="4"/>
      <c r="T16" s="23"/>
      <c r="V16" s="20"/>
    </row>
    <row r="17" spans="1:24" x14ac:dyDescent="0.25">
      <c r="B17" t="s">
        <v>39</v>
      </c>
      <c r="C17" s="9">
        <f>C15*100/C16</f>
        <v>1.8679652333641075</v>
      </c>
      <c r="D17" s="9">
        <f t="shared" ref="D17:L17" si="5">D15*100/D16</f>
        <v>2.652555472404635</v>
      </c>
      <c r="E17" s="9">
        <f t="shared" si="5"/>
        <v>2.622453807460531</v>
      </c>
      <c r="F17" s="9">
        <f t="shared" si="5"/>
        <v>2.928373487892189</v>
      </c>
      <c r="G17" s="9">
        <f t="shared" si="5"/>
        <v>3.122413900478211</v>
      </c>
      <c r="H17" s="9">
        <f t="shared" si="5"/>
        <v>3.4853739961690087</v>
      </c>
      <c r="I17" s="9">
        <f t="shared" si="5"/>
        <v>3.5969905874225714</v>
      </c>
      <c r="J17" s="9">
        <f t="shared" si="5"/>
        <v>3.7938945492295018</v>
      </c>
      <c r="K17" s="9">
        <f t="shared" si="5"/>
        <v>4.0110000000000001</v>
      </c>
      <c r="L17" s="9">
        <f t="shared" si="5"/>
        <v>4.5469914073521354</v>
      </c>
      <c r="M17" s="9">
        <f t="shared" ref="M17:R17" si="6">M15*100/M16</f>
        <v>4.7688588645092027</v>
      </c>
      <c r="N17" s="9">
        <f t="shared" si="6"/>
        <v>4.3208500307747428</v>
      </c>
      <c r="O17" s="9">
        <f t="shared" si="6"/>
        <v>4.0049266599484943</v>
      </c>
      <c r="P17" s="9">
        <f t="shared" si="6"/>
        <v>3.5427130799229651</v>
      </c>
      <c r="Q17" s="9">
        <f t="shared" si="6"/>
        <v>3.3910233335086013</v>
      </c>
      <c r="R17" s="9">
        <f t="shared" si="6"/>
        <v>3.4699543101823136</v>
      </c>
      <c r="S17" s="4"/>
      <c r="T17" s="23"/>
      <c r="V17" s="20"/>
    </row>
    <row r="18" spans="1:24" x14ac:dyDescent="0.25">
      <c r="A18" t="s">
        <v>38</v>
      </c>
      <c r="B18" s="9" t="s">
        <v>44</v>
      </c>
      <c r="C18" s="9">
        <v>7.7970000000000024</v>
      </c>
      <c r="D18" s="9">
        <v>8.2540000000000013</v>
      </c>
      <c r="E18" s="9">
        <v>9.8810000000000002</v>
      </c>
      <c r="F18" s="9">
        <v>10.467999999999996</v>
      </c>
      <c r="G18" s="9">
        <v>10.728999999999999</v>
      </c>
      <c r="H18" s="9">
        <v>11.930000000000003</v>
      </c>
      <c r="I18" s="9">
        <v>12.933</v>
      </c>
      <c r="J18" s="9">
        <v>13.881</v>
      </c>
      <c r="K18" s="9">
        <v>14.168999999999997</v>
      </c>
      <c r="L18" s="9">
        <v>14.805999999999997</v>
      </c>
      <c r="M18" s="9">
        <v>14.571000000000005</v>
      </c>
      <c r="N18" s="9">
        <v>12.608000000000004</v>
      </c>
      <c r="O18" s="9">
        <v>15.360000000000007</v>
      </c>
      <c r="P18" s="9">
        <v>15.796999999999997</v>
      </c>
      <c r="Q18" s="9">
        <v>16.258999999999997</v>
      </c>
      <c r="R18" s="9">
        <v>18.460999999999999</v>
      </c>
      <c r="S18" s="4"/>
      <c r="T18" s="23"/>
      <c r="U18" s="23"/>
      <c r="V18" s="20"/>
    </row>
    <row r="19" spans="1:24" x14ac:dyDescent="0.25">
      <c r="B19" t="s">
        <v>41</v>
      </c>
      <c r="C19" s="9">
        <f>'Figure 4a'!B5</f>
        <v>83.620400000000004</v>
      </c>
      <c r="D19" s="9">
        <f>'Figure 4a'!C5</f>
        <v>86.482640000000004</v>
      </c>
      <c r="E19" s="9">
        <f>'Figure 4a'!D5</f>
        <v>89.953919999999997</v>
      </c>
      <c r="F19" s="9">
        <f>'Figure 4a'!E5</f>
        <v>91.791569999999993</v>
      </c>
      <c r="G19" s="9">
        <f>'Figure 4a'!F5</f>
        <v>93.613470000000007</v>
      </c>
      <c r="H19" s="9">
        <f>'Figure 4a'!G5</f>
        <v>95.886409999999998</v>
      </c>
      <c r="I19" s="9">
        <f>'Figure 4a'!H5</f>
        <v>95.857910000000004</v>
      </c>
      <c r="J19" s="9">
        <f>'Figure 4a'!I5</f>
        <v>97.446039999999996</v>
      </c>
      <c r="K19" s="9">
        <f>'Figure 4a'!J5</f>
        <v>100</v>
      </c>
      <c r="L19" s="9">
        <f>'Figure 4a'!K5</f>
        <v>102.9252</v>
      </c>
      <c r="M19" s="9">
        <f>'Figure 4a'!L5</f>
        <v>104.70010000000001</v>
      </c>
      <c r="N19" s="9">
        <f>'Figure 4a'!M5</f>
        <v>104.9562</v>
      </c>
      <c r="O19" s="9">
        <f>'Figure 4a'!N5</f>
        <v>111.6375</v>
      </c>
      <c r="P19" s="9">
        <f>'Figure 4a'!O5</f>
        <v>118.44029999999999</v>
      </c>
      <c r="Q19" s="9">
        <f>'Figure 4a'!P5</f>
        <v>123.62050000000001</v>
      </c>
      <c r="R19" s="9">
        <f>'Figure 4a'!Q5</f>
        <v>127.8403</v>
      </c>
      <c r="T19" s="20"/>
      <c r="U19"/>
    </row>
    <row r="20" spans="1:24" x14ac:dyDescent="0.25">
      <c r="B20" t="s">
        <v>39</v>
      </c>
      <c r="C20" s="9">
        <f>C18*100/C19</f>
        <v>9.3242797212163566</v>
      </c>
      <c r="D20" s="9">
        <f t="shared" ref="D20:R20" si="7">D18*100/D19</f>
        <v>9.544111974380062</v>
      </c>
      <c r="E20" s="9">
        <f t="shared" si="7"/>
        <v>10.984512959524166</v>
      </c>
      <c r="F20" s="9">
        <f t="shared" si="7"/>
        <v>11.404097347937286</v>
      </c>
      <c r="G20" s="9">
        <f t="shared" si="7"/>
        <v>11.460957488275991</v>
      </c>
      <c r="H20" s="9">
        <f t="shared" si="7"/>
        <v>12.44180483970565</v>
      </c>
      <c r="I20" s="9">
        <f t="shared" si="7"/>
        <v>13.491844335016275</v>
      </c>
      <c r="J20" s="9">
        <f t="shared" si="7"/>
        <v>14.244806664283125</v>
      </c>
      <c r="K20" s="9">
        <f t="shared" si="7"/>
        <v>14.168999999999997</v>
      </c>
      <c r="L20" s="9">
        <f t="shared" si="7"/>
        <v>14.385204012234123</v>
      </c>
      <c r="M20" s="9">
        <f t="shared" si="7"/>
        <v>13.916892151965476</v>
      </c>
      <c r="N20" s="9">
        <f t="shared" si="7"/>
        <v>12.012630030431746</v>
      </c>
      <c r="O20" s="9">
        <f t="shared" si="7"/>
        <v>13.758817601612368</v>
      </c>
      <c r="P20" s="9">
        <f t="shared" si="7"/>
        <v>13.337521097126569</v>
      </c>
      <c r="Q20" s="9">
        <f t="shared" si="7"/>
        <v>13.152349327174697</v>
      </c>
      <c r="R20" s="9">
        <f t="shared" si="7"/>
        <v>14.440673246229865</v>
      </c>
    </row>
    <row r="23" spans="1:24" x14ac:dyDescent="0.25">
      <c r="B23" s="9" t="s">
        <v>34</v>
      </c>
      <c r="E23" t="s">
        <v>33</v>
      </c>
      <c r="J23" t="s">
        <v>35</v>
      </c>
      <c r="V23" s="24"/>
      <c r="W23" s="24"/>
      <c r="X23" s="24"/>
    </row>
    <row r="25" spans="1:24" x14ac:dyDescent="0.25">
      <c r="V25" s="9"/>
      <c r="W25" s="9"/>
      <c r="X25" s="9"/>
    </row>
    <row r="34" spans="2:10" x14ac:dyDescent="0.25">
      <c r="B34" s="9" t="s">
        <v>37</v>
      </c>
      <c r="E34" t="s">
        <v>36</v>
      </c>
      <c r="J34" s="9" t="s">
        <v>38</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87A06-462D-47F9-AE6D-8F2C9C65C8E8}">
  <dimension ref="A1:S44"/>
  <sheetViews>
    <sheetView zoomScale="90" zoomScaleNormal="90" zoomScaleSheetLayoutView="50" workbookViewId="0">
      <selection activeCell="A15" sqref="A15"/>
    </sheetView>
  </sheetViews>
  <sheetFormatPr defaultColWidth="9.140625" defaultRowHeight="15" x14ac:dyDescent="0.25"/>
  <cols>
    <col min="1" max="1" width="34" customWidth="1"/>
    <col min="2" max="19" width="11.7109375" customWidth="1"/>
    <col min="20" max="20" width="8.85546875" customWidth="1"/>
  </cols>
  <sheetData>
    <row r="1" spans="1:19" x14ac:dyDescent="0.25">
      <c r="A1" s="1" t="s">
        <v>20</v>
      </c>
    </row>
    <row r="2" spans="1:19" s="18" customFormat="1" x14ac:dyDescent="0.25">
      <c r="B2" s="19">
        <v>2009</v>
      </c>
      <c r="C2" s="19">
        <f>B2+1</f>
        <v>2010</v>
      </c>
      <c r="D2" s="19">
        <f t="shared" ref="D2:L2" si="0">C2+1</f>
        <v>2011</v>
      </c>
      <c r="E2" s="19">
        <f t="shared" si="0"/>
        <v>2012</v>
      </c>
      <c r="F2" s="19">
        <f t="shared" si="0"/>
        <v>2013</v>
      </c>
      <c r="G2" s="19">
        <f t="shared" si="0"/>
        <v>2014</v>
      </c>
      <c r="H2" s="19">
        <f t="shared" si="0"/>
        <v>2015</v>
      </c>
      <c r="I2" s="19">
        <f t="shared" si="0"/>
        <v>2016</v>
      </c>
      <c r="J2" s="19">
        <f t="shared" si="0"/>
        <v>2017</v>
      </c>
      <c r="K2" s="19">
        <f t="shared" si="0"/>
        <v>2018</v>
      </c>
      <c r="L2" s="19">
        <f t="shared" si="0"/>
        <v>2019</v>
      </c>
      <c r="M2" s="19">
        <f>L2+1</f>
        <v>2020</v>
      </c>
      <c r="N2" s="13">
        <v>2021</v>
      </c>
      <c r="O2" s="13">
        <v>2022</v>
      </c>
      <c r="P2" s="13">
        <v>2023</v>
      </c>
      <c r="Q2" s="13">
        <v>2024</v>
      </c>
      <c r="R2" s="13">
        <v>2025</v>
      </c>
      <c r="S2" s="13"/>
    </row>
    <row r="3" spans="1:19" x14ac:dyDescent="0.25">
      <c r="A3" s="9" t="s">
        <v>121</v>
      </c>
      <c r="B3" s="9">
        <v>0.31418753100000002</v>
      </c>
      <c r="C3" s="9">
        <v>0.92708144699999995</v>
      </c>
      <c r="D3" s="9">
        <v>1.446771775</v>
      </c>
      <c r="E3" s="9">
        <v>1.8932205289999999</v>
      </c>
      <c r="F3" s="9">
        <v>2.0965667059999999</v>
      </c>
      <c r="G3" s="9">
        <v>1.18478968</v>
      </c>
      <c r="H3" s="9">
        <v>1.603820553</v>
      </c>
      <c r="I3" s="9">
        <v>1.8901571130000001</v>
      </c>
      <c r="J3" s="9">
        <v>7.6496093890000001</v>
      </c>
      <c r="K3" s="9">
        <v>7.9907415540000004</v>
      </c>
      <c r="L3" s="9">
        <v>3.5805460999999998</v>
      </c>
      <c r="M3" s="9">
        <v>9.8111527790000004</v>
      </c>
      <c r="N3" s="9">
        <v>15.638089898</v>
      </c>
      <c r="O3" s="9">
        <v>13.434122804999999</v>
      </c>
      <c r="P3" s="9">
        <v>19.728075385</v>
      </c>
      <c r="Q3" s="9">
        <v>14.324691897999999</v>
      </c>
      <c r="R3" s="9">
        <v>4.9362295769999998</v>
      </c>
      <c r="S3" s="9"/>
    </row>
    <row r="4" spans="1:19" x14ac:dyDescent="0.25">
      <c r="A4" t="s">
        <v>23</v>
      </c>
      <c r="B4" s="9"/>
      <c r="C4" s="9"/>
      <c r="D4" s="9"/>
      <c r="E4" s="9"/>
      <c r="F4" s="9"/>
      <c r="G4" s="9"/>
      <c r="H4" s="9"/>
      <c r="I4" s="9"/>
      <c r="J4" s="9"/>
      <c r="K4" s="9"/>
      <c r="L4" s="9"/>
      <c r="M4" s="9">
        <v>26.150249909999996</v>
      </c>
      <c r="N4" s="9">
        <v>41.550249909999991</v>
      </c>
      <c r="O4" s="9"/>
      <c r="P4" s="9"/>
      <c r="Q4" s="9"/>
      <c r="R4" s="9"/>
      <c r="S4" s="9"/>
    </row>
    <row r="5" spans="1:19" x14ac:dyDescent="0.25">
      <c r="A5" s="9" t="s">
        <v>41</v>
      </c>
      <c r="B5" s="9">
        <v>99.072726304821515</v>
      </c>
      <c r="C5" s="9">
        <v>123.81068467870885</v>
      </c>
      <c r="D5" s="9">
        <v>161.80336892818153</v>
      </c>
      <c r="E5" s="9">
        <v>157.02269481415337</v>
      </c>
      <c r="F5" s="9">
        <v>151.41640875447806</v>
      </c>
      <c r="G5" s="9">
        <v>150.21634123352794</v>
      </c>
      <c r="H5" s="9">
        <v>99.616541305607825</v>
      </c>
      <c r="I5" s="9">
        <v>81.398316292817029</v>
      </c>
      <c r="J5" s="9">
        <v>99.999999999999986</v>
      </c>
      <c r="K5" s="9">
        <v>115.85666539852058</v>
      </c>
      <c r="L5" s="9">
        <v>113.12322289824147</v>
      </c>
      <c r="M5" s="9">
        <v>91.501496070494156</v>
      </c>
      <c r="N5" s="9">
        <v>133.90918493273801</v>
      </c>
      <c r="O5" s="9">
        <v>161.51892069095291</v>
      </c>
      <c r="P5" s="9">
        <v>133.17174540928144</v>
      </c>
      <c r="Q5" s="9">
        <v>118.0296538609727</v>
      </c>
      <c r="R5" s="9">
        <v>111.57594069811621</v>
      </c>
      <c r="S5" s="9"/>
    </row>
    <row r="6" spans="1:19" x14ac:dyDescent="0.25">
      <c r="A6" t="s">
        <v>126</v>
      </c>
      <c r="B6" s="9">
        <f>B3*100/B5</f>
        <v>0.31712817716686742</v>
      </c>
      <c r="C6" s="9">
        <f t="shared" ref="C6:R6" si="1">C3*100/C5</f>
        <v>0.74878953250746849</v>
      </c>
      <c r="D6" s="9">
        <f t="shared" si="1"/>
        <v>0.89415429640539068</v>
      </c>
      <c r="E6" s="9">
        <f t="shared" si="1"/>
        <v>1.2056986611016645</v>
      </c>
      <c r="F6" s="9">
        <f t="shared" si="1"/>
        <v>1.3846363965741559</v>
      </c>
      <c r="G6" s="9">
        <f t="shared" si="1"/>
        <v>0.78872223239555084</v>
      </c>
      <c r="H6" s="9">
        <f t="shared" si="1"/>
        <v>1.6099942157996949</v>
      </c>
      <c r="I6" s="9">
        <f t="shared" si="1"/>
        <v>2.3221083667142102</v>
      </c>
      <c r="J6" s="9">
        <f t="shared" si="1"/>
        <v>7.649609389000001</v>
      </c>
      <c r="K6" s="9">
        <f t="shared" si="1"/>
        <v>6.8970926502274743</v>
      </c>
      <c r="L6" s="9">
        <f t="shared" si="1"/>
        <v>3.1651733466087983</v>
      </c>
      <c r="M6" s="9">
        <f t="shared" si="1"/>
        <v>10.722396026663146</v>
      </c>
      <c r="N6" s="9">
        <f t="shared" si="1"/>
        <v>11.678130895841793</v>
      </c>
      <c r="O6" s="9">
        <f t="shared" si="1"/>
        <v>8.3173678647250142</v>
      </c>
      <c r="P6" s="9">
        <f t="shared" si="1"/>
        <v>14.814009776900503</v>
      </c>
      <c r="Q6" s="9">
        <f t="shared" si="1"/>
        <v>12.136519450334976</v>
      </c>
      <c r="R6" s="9">
        <f t="shared" si="1"/>
        <v>4.4240985521741072</v>
      </c>
      <c r="S6" s="9"/>
    </row>
    <row r="7" spans="1:19" x14ac:dyDescent="0.25">
      <c r="B7" s="9"/>
      <c r="C7" s="9"/>
      <c r="D7" s="9"/>
      <c r="E7" s="9"/>
      <c r="F7" s="9"/>
      <c r="G7" s="9"/>
      <c r="H7" s="9"/>
      <c r="I7" s="9"/>
      <c r="J7" s="9"/>
      <c r="K7" s="9"/>
      <c r="L7" s="9"/>
      <c r="M7" s="9"/>
      <c r="N7" s="9"/>
      <c r="O7" s="9"/>
      <c r="P7" s="9"/>
      <c r="Q7" s="9"/>
      <c r="R7" s="9"/>
    </row>
    <row r="8" spans="1:19" x14ac:dyDescent="0.25">
      <c r="B8" s="9"/>
      <c r="C8" s="9"/>
      <c r="D8" s="9"/>
      <c r="E8" s="9"/>
      <c r="F8" s="9"/>
      <c r="G8" s="9"/>
      <c r="H8" s="9"/>
      <c r="I8" s="9"/>
      <c r="J8" s="9"/>
      <c r="K8" s="9"/>
      <c r="L8" s="9"/>
      <c r="M8" s="9"/>
      <c r="N8" s="9"/>
      <c r="O8" s="9"/>
      <c r="P8" s="9"/>
      <c r="Q8" s="9"/>
      <c r="R8" s="9"/>
    </row>
    <row r="9" spans="1:19" x14ac:dyDescent="0.25">
      <c r="A9" s="1" t="s">
        <v>25</v>
      </c>
      <c r="B9" s="9"/>
      <c r="C9" s="9"/>
      <c r="D9" s="9"/>
      <c r="E9" s="9"/>
      <c r="F9" s="9"/>
      <c r="G9" s="9"/>
      <c r="H9" s="9"/>
      <c r="I9" s="9"/>
      <c r="J9" s="9"/>
      <c r="K9" s="9"/>
      <c r="L9" s="9"/>
      <c r="M9" s="9"/>
      <c r="N9" s="9"/>
      <c r="O9" s="9"/>
      <c r="P9" s="9"/>
      <c r="Q9" s="9"/>
      <c r="R9" s="9"/>
    </row>
    <row r="10" spans="1:19" x14ac:dyDescent="0.25">
      <c r="A10" s="9"/>
      <c r="B10" s="12">
        <v>2009</v>
      </c>
      <c r="C10" s="12">
        <f>B10+1</f>
        <v>2010</v>
      </c>
      <c r="D10" s="12">
        <f t="shared" ref="D10:L10" si="2">C10+1</f>
        <v>2011</v>
      </c>
      <c r="E10" s="12">
        <f t="shared" si="2"/>
        <v>2012</v>
      </c>
      <c r="F10" s="12">
        <f t="shared" si="2"/>
        <v>2013</v>
      </c>
      <c r="G10" s="12">
        <f t="shared" si="2"/>
        <v>2014</v>
      </c>
      <c r="H10" s="12">
        <f t="shared" si="2"/>
        <v>2015</v>
      </c>
      <c r="I10" s="12">
        <f t="shared" si="2"/>
        <v>2016</v>
      </c>
      <c r="J10" s="12">
        <f t="shared" si="2"/>
        <v>2017</v>
      </c>
      <c r="K10" s="12">
        <f t="shared" si="2"/>
        <v>2018</v>
      </c>
      <c r="L10" s="12">
        <f t="shared" si="2"/>
        <v>2019</v>
      </c>
      <c r="M10" s="12">
        <f>L10+1</f>
        <v>2020</v>
      </c>
      <c r="N10" s="12">
        <v>2021</v>
      </c>
      <c r="O10" s="12">
        <v>2022</v>
      </c>
      <c r="P10" s="19">
        <v>2023</v>
      </c>
      <c r="Q10" s="19">
        <v>2024</v>
      </c>
      <c r="R10" s="19">
        <v>2025</v>
      </c>
      <c r="S10" s="13"/>
    </row>
    <row r="11" spans="1:19" x14ac:dyDescent="0.25">
      <c r="A11" t="s">
        <v>123</v>
      </c>
      <c r="B11" s="9"/>
      <c r="C11" s="9"/>
      <c r="D11" s="9"/>
      <c r="E11" s="9"/>
      <c r="F11" s="9"/>
      <c r="G11" s="9"/>
      <c r="H11" s="9"/>
      <c r="I11" s="9"/>
      <c r="J11" s="9">
        <v>213.367683</v>
      </c>
      <c r="K11" s="9">
        <v>306.13793199999998</v>
      </c>
      <c r="L11" s="9">
        <v>308.42330800000002</v>
      </c>
      <c r="M11" s="9">
        <v>233.35816299999999</v>
      </c>
      <c r="N11" s="9">
        <v>356.50107400000002</v>
      </c>
      <c r="O11" s="9">
        <v>484.65994000000001</v>
      </c>
      <c r="P11" s="9">
        <v>460.35831000000002</v>
      </c>
      <c r="Q11" s="9">
        <v>446.47294299999999</v>
      </c>
      <c r="R11" s="9">
        <v>396.44179700000001</v>
      </c>
    </row>
    <row r="12" spans="1:19" x14ac:dyDescent="0.25">
      <c r="A12" t="s">
        <v>42</v>
      </c>
      <c r="B12" s="9"/>
      <c r="C12" s="9"/>
      <c r="D12" s="9"/>
      <c r="E12" s="9"/>
      <c r="F12" s="9"/>
      <c r="G12" s="9"/>
      <c r="H12" s="9"/>
      <c r="I12" s="9"/>
      <c r="J12" s="9">
        <v>100.00000000000001</v>
      </c>
      <c r="K12" s="9">
        <v>108.03410313933216</v>
      </c>
      <c r="L12" s="9">
        <v>104.99986160707526</v>
      </c>
      <c r="M12" s="9">
        <v>100.03823826225415</v>
      </c>
      <c r="N12" s="9">
        <v>120.46221732377695</v>
      </c>
      <c r="O12" s="9">
        <v>128.8330719525708</v>
      </c>
      <c r="P12" s="9">
        <v>118.26909453713381</v>
      </c>
      <c r="Q12" s="9">
        <v>116.88052524201008</v>
      </c>
      <c r="R12" s="9">
        <v>116.72592222426046</v>
      </c>
    </row>
    <row r="13" spans="1:19" x14ac:dyDescent="0.25">
      <c r="A13" t="s">
        <v>124</v>
      </c>
      <c r="B13" s="9"/>
      <c r="C13" s="9"/>
      <c r="D13" s="9"/>
      <c r="E13" s="9"/>
      <c r="F13" s="9"/>
      <c r="G13" s="9"/>
      <c r="H13" s="9"/>
      <c r="I13" s="9"/>
      <c r="J13" s="9">
        <f>J11*100/J12</f>
        <v>213.36768299999997</v>
      </c>
      <c r="K13" s="9">
        <f t="shared" ref="K13:R13" si="3">K11*100/K12</f>
        <v>283.37156796236115</v>
      </c>
      <c r="L13" s="9">
        <f t="shared" si="3"/>
        <v>293.73687096290172</v>
      </c>
      <c r="M13" s="9">
        <f t="shared" si="3"/>
        <v>233.26896500140521</v>
      </c>
      <c r="N13" s="9">
        <f t="shared" si="3"/>
        <v>295.9443067877462</v>
      </c>
      <c r="O13" s="9">
        <f t="shared" si="3"/>
        <v>376.19217849468413</v>
      </c>
      <c r="P13" s="9">
        <f t="shared" si="3"/>
        <v>389.24649909741038</v>
      </c>
      <c r="Q13" s="9">
        <f t="shared" si="3"/>
        <v>381.99087664565468</v>
      </c>
      <c r="R13" s="9">
        <f t="shared" si="3"/>
        <v>339.63475245741347</v>
      </c>
    </row>
    <row r="14" spans="1:19" x14ac:dyDescent="0.25">
      <c r="A14" t="s">
        <v>43</v>
      </c>
      <c r="B14" s="35"/>
      <c r="C14" s="35"/>
      <c r="D14" s="35"/>
      <c r="E14" s="35"/>
      <c r="F14" s="35"/>
      <c r="G14" s="35"/>
      <c r="H14" s="35"/>
      <c r="I14" s="35"/>
      <c r="J14" s="35"/>
      <c r="K14" s="8">
        <f>K13/J13-1</f>
        <v>0.32809038359553822</v>
      </c>
      <c r="L14" s="8">
        <f t="shared" ref="L14:Q14" si="4">L13/K13-1</f>
        <v>3.6578486243606934E-2</v>
      </c>
      <c r="M14" s="8">
        <f t="shared" si="4"/>
        <v>-0.20585739121982227</v>
      </c>
      <c r="N14" s="8">
        <f t="shared" si="4"/>
        <v>0.26868272762286849</v>
      </c>
      <c r="O14" s="8">
        <f t="shared" si="4"/>
        <v>0.27115869393795222</v>
      </c>
      <c r="P14" s="8">
        <f t="shared" si="4"/>
        <v>3.4701201537369775E-2</v>
      </c>
      <c r="Q14" s="8">
        <f t="shared" si="4"/>
        <v>-1.8640173947820027E-2</v>
      </c>
      <c r="R14" s="8">
        <f>R13/Q13-1</f>
        <v>-0.11088255447402195</v>
      </c>
    </row>
    <row r="15" spans="1:19" x14ac:dyDescent="0.25">
      <c r="A15" t="s">
        <v>40</v>
      </c>
      <c r="B15" s="9"/>
      <c r="C15" s="9"/>
      <c r="D15" s="9"/>
      <c r="E15" s="9"/>
      <c r="F15" s="9"/>
      <c r="G15" s="9"/>
      <c r="H15" s="9"/>
      <c r="I15" s="9"/>
      <c r="J15" s="9">
        <f>J6</f>
        <v>7.649609389000001</v>
      </c>
      <c r="K15" s="9">
        <f>J15*(1+K14)</f>
        <v>10.159372667793042</v>
      </c>
      <c r="L15" s="9">
        <f>K15*(1+L14)</f>
        <v>10.530987141165586</v>
      </c>
      <c r="M15" s="9">
        <f>L15*(1+M14)</f>
        <v>8.3631056013157448</v>
      </c>
      <c r="N15" s="9">
        <f>M15*(1+N14)</f>
        <v>10.610127625675348</v>
      </c>
      <c r="O15" s="9">
        <f t="shared" ref="O15" si="5">N15*(1+O14)</f>
        <v>13.487155975168461</v>
      </c>
      <c r="P15" s="9">
        <f t="shared" ref="P15" si="6">O15*(1+P14)</f>
        <v>13.955176492828723</v>
      </c>
      <c r="Q15" s="9">
        <f t="shared" ref="Q15:R15" si="7">P15*(1+Q14)</f>
        <v>13.695049575529866</v>
      </c>
      <c r="R15" s="9">
        <f t="shared" si="7"/>
        <v>12.176507494946744</v>
      </c>
    </row>
    <row r="38" spans="9:16" x14ac:dyDescent="0.25">
      <c r="I38" s="28"/>
      <c r="L38" s="28"/>
      <c r="P38" s="9"/>
    </row>
    <row r="39" spans="9:16" x14ac:dyDescent="0.25">
      <c r="L39" s="28"/>
      <c r="P39" s="9"/>
    </row>
    <row r="40" spans="9:16" x14ac:dyDescent="0.25">
      <c r="P40" s="9"/>
    </row>
    <row r="41" spans="9:16" x14ac:dyDescent="0.25">
      <c r="P41" s="9"/>
    </row>
    <row r="44" spans="9:16" x14ac:dyDescent="0.25">
      <c r="P44" s="9"/>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Sources</vt:lpstr>
      <vt:lpstr>Figure 1</vt:lpstr>
      <vt:lpstr>Figure 2a</vt:lpstr>
      <vt:lpstr>Figure 2b</vt:lpstr>
      <vt:lpstr>Figure 3a</vt:lpstr>
      <vt:lpstr>Figure 3b</vt:lpstr>
      <vt:lpstr>Figure 4a</vt:lpstr>
      <vt:lpstr>Figure 4b</vt:lpstr>
      <vt:lpstr>Figure 5a</vt:lpstr>
      <vt:lpstr>Figure 5b</vt:lpstr>
      <vt:lpstr>Appendix_figure</vt:lpstr>
      <vt:lpstr>Appendix_table1</vt:lpstr>
      <vt:lpstr>Raw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Hexuan Li</dc:creator>
  <cp:lastModifiedBy>Chad Bown</cp:lastModifiedBy>
  <dcterms:created xsi:type="dcterms:W3CDTF">2021-01-26T17:33:54Z</dcterms:created>
  <dcterms:modified xsi:type="dcterms:W3CDTF">2026-02-26T15:40:39Z</dcterms:modified>
</cp:coreProperties>
</file>